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9020" windowHeight="11016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<sst xmlns="http://schemas.openxmlformats.org/spreadsheetml/2006/main" count="103" uniqueCount="71">
  <si>
    <t>Cena spolu s DPH :</t>
  </si>
  <si>
    <t>DPH 10% :</t>
  </si>
  <si>
    <t>Cena  bez DPH 10 %:</t>
  </si>
  <si>
    <t>PJ</t>
  </si>
  <si>
    <t>MJ</t>
  </si>
  <si>
    <t>JC bez
DPH</t>
  </si>
  <si>
    <t>JC s DPH</t>
  </si>
  <si>
    <t>Celková
cena s DPH</t>
  </si>
  <si>
    <t>Celková cena bez DPH</t>
  </si>
  <si>
    <t xml:space="preserve">Výška
DPH </t>
  </si>
  <si>
    <t>Sadzba
DPH
 v %</t>
  </si>
  <si>
    <t>Cena spolu s DPH 10 % :</t>
  </si>
  <si>
    <t>Cena  bez DPH 20 %:</t>
  </si>
  <si>
    <t>DPH 20 % :</t>
  </si>
  <si>
    <t>Cena spolu s DPH 20 % :</t>
  </si>
  <si>
    <t>ks</t>
  </si>
  <si>
    <t>č.p.</t>
  </si>
  <si>
    <t xml:space="preserve">Názov položky </t>
  </si>
  <si>
    <t>Hlavná aktivita č.1
Nákup interiérového vybavenia ZŠ – jazyková učebňa</t>
  </si>
  <si>
    <t>Stôl s kontajnerom - rozmer 1300x600mm so zásuvným modulom s kontajnerom (skrinkou)
Kovová konštrukcia z plochoválu 50x30mm, nohy zakončené 4 veľkoplošnými klzákmi s možnosťou umietnenia filcových tlmiacich podložiek. Vrchná doska katedry s oblými rohmi hrúbky 18mm, ABS hrana 2mm;
1x uzamykateľný úložný priestor s výsuvnou doskou do roviny pracovnej dosky na notebook
1x uzamykateľný kontajner s policou vo vnútri umiestnený vedľa úložného priestoru na notebook
rozmery vxšxh (320x420x395mm)
výška uzamykateľného kontajneru a j úložného priestoru na notebook je 120mm
Pracovná plocha na zásuvnom module pod notebookom v rozmere 505x330mm
Krycia doska nad zásuvným modulom v rozmere 527x506mm odklopná a zásuvná
vertikálne do katedry; modul je uzamykateľný s možnosťou zasunutia pracovnej
dosky s notebookom bez odpájania od sietí; v module sú 2 priechodky na
pripojovacie káble; výška dosky stola 820mm
Stolička - čalúnená, kovová konštrukcia plochoválny profil 38x20mm; zakončenie
konštrukcie stoličky je celokovové, zvarené bez plastových koncoviek; nohy
zakončené 4 veľkoplošnými klzákmi s možnosťou umiestnenia filcových tlmiacich
podložiek, sedák a opierka stoličky čalúnené; 4 plastové klzáky pod sedákom proti
poškriabaniu dosky</t>
  </si>
  <si>
    <t>Žiacky stôl
dvojmiestny, rozšírená pracovná doska so zapracovaným žľabom na uloženie a prekrytie nízkonapäťových rozvodov a prednou doskou; konštrukcia-plochooválny profil z pevného kovu; rozmer profilu 50 x 30 mm;nohy ukončené 4 veľkoplošnými klzákmi; pracovná doska-laminátová drevotrieska v hrúbke 18 mm, hrany ABS 2 mm, rozmer dosky 1300×600 mm;vystužená oceľovou priečkou v dĺžke 1200 mm; výška dosky stola 760 mm</t>
  </si>
  <si>
    <t>Stolička
nastaviteľná výška sedadla stoličky 420, 460, 500 mm, poloha zaistená štyrmi imbusovými skrutkami s vnútorným šesťhranom, kovová konštrukcia plochooválny profil, 38x20 mm; sedák a opierka z bukovej preglejky, hrúbka sedáku min. 10 a hrúbka opierky min. 8 mm; 4 plastové klzáky pod sedákom, z toho 2 zaisťovacie proti vypadnutiu z odkladacieho koša; nohy zakončené 4 veľkoplošnými klzákmi s možnosťou umiestnenia filcových tlmiacich podložiek; ostatné zakončenia konštrukcie celokovové, zvarené, bez plastových koncoviek</t>
  </si>
  <si>
    <t>Nábytok</t>
  </si>
  <si>
    <t>Hlavná aktivita č.2
Nákup interiérového vybavenia ZŠ - knižnica</t>
  </si>
  <si>
    <t>Regál knihovnícky
regál je vyrobený s LDTD dosky 25mm. Skriňa je tiplovaná. Počet poličiek 5ks Doska poličky je 18mm hrubá. Regál je so 60mm soklom. ABS hrana 1mm. Rozmery skrine 1800x800x400mm.</t>
  </si>
  <si>
    <t>Regál knihovnícky na časopisy
korpus regálu je vyrobený z LDTD 25mm dosky, police su vyrobené z LDTD 18mm dosky. Skriňa je tiplovaná. Regál je so soklom 60mm. Počet políc: 4. Rozmery skrine 1800x800x400mm</t>
  </si>
  <si>
    <t>Vozík knihovnícky
korpus LDTD 18mm, ABS hrana min. 1mm. Vozík je na koliečkach, z toho 2 kolieska sú s brzdou. 2 úložné priestory na knihy (vrchná, spodná časť). Rozmery 600x400x760mm</t>
  </si>
  <si>
    <t>Stôl do študovne
Rozmer min. 800x800x730mm, doska LDTD 25mm. Hrana s ABS min. 1mm. Chrómové nohy s rektifikáciou.</t>
  </si>
  <si>
    <t>Stolička do študovne
čalúnená stolička, nosnosť 120kg, operadlo 480 x 340 mm, sedadlo 480 x 430 mm.</t>
  </si>
  <si>
    <t>Stolička pre školského knihovníka
ergonomické sedenie, sedacia časť je vyrobená z recyklovateľného a zdravotne nezávadného materiálu, ktorý je potiahnutý príjmenou textíliou (30% polyamid, 35% akryl, 22% polyester, 13% bavlna), podrúčky, koliečka</t>
  </si>
  <si>
    <t>Stôl s kontajnerom
rozmer min.1300x600mm so zásuvným modulom s kontajnerom (skrinkou)
Kovová konštrukcia z plochoválu 50x30mm, nohy zakončené 4 veľkoplošnými klzákmi s možnosťou umietnenia filcových tlmiacich podložiek. Vrchná doska katedry s oblými rohmi hrúbky min.18mm, ABS hrana 2mm; 1x uzamykateľný úložný priestor s výsuvnou doskou do roviny pracovnej dosky na NTB
1x uzamykateľný kontajner s policou vo vnútri umiestnený vedľa úložného priestoru na NTB, rozmery vxšxh min.(320x420x395mm)
výška uzamykateľného kontajneru a j úložného priestoru na notebook je 120mm
Pracovná plocha na zásuvnom module pod notebookom v rozmere min. 505x330mm
Krycia doska nad zásuvným modulom v rozmere 527x506mm odklopná a zásuvná vertikálne do katedry; modul je uzamykateľný s možnosťou zasunutia pracovnej dosky s notebookom bez odpájania od sietí; v module sú 2 priechodky na pripojovacie káble; výška dosky stola min. 820mm</t>
  </si>
  <si>
    <t>Stolička
čalúnená, kovová konštrukcia plochoválny profil 38x20mm; zakončenie konštrukcie stoličky je celokovové, zvarené bez plastových koncoviek; nohy zakončené 4 veľkoplošnými klzákmi s možnosťou umiestnenia filcových tlmiacich podložiek, sedák a opierka stoličky čalúnené; 4 plastové klzáky pod sedákom proti poškriabaniu dosky</t>
  </si>
  <si>
    <t>Pracovisko žiaka na obrábanie dreva so závesným panelom
- Stolárska hoblica, so stabilnou konštrukciou, buková, s pracovnou doskou vybavenou predným vozíkom a na zadnej stene odkladacou truhlicou. Súčasťou je zásuvka a súprava 4 oporných kolíkov. Celkový rozmer š 1260 h 610 v 840 mm.
- Elektrická prípojka na žiacky stôl
- Závesný panel, 400x1000mm k dielenským stolom
- Sústruh, liatinový podstavec stroja odolný proti skrúteniu zaručuje velmi kľudný chod a presnosť. Liatinový koník a vreteník stroja. Ľahko nastavitelná opierka sústružníckého noža. Vzdialenosť hrotov 450 mm, dostupný tiež so vzdialenosťou hrotov 1000 mm (s prídavným voliteľným príslušenstvom). Koník (zdvih 50 mm) s rotujúcim upínacim hrotom. Pinola koníku s otvorom k obrábaniu dlhých obrobkov. Štyri rýchlosti otáčok nastavitelné pomocou klínového remeňa. Veľmi tichý a kludný chod.</t>
  </si>
  <si>
    <t>Pracovisko na vŕtanie, pílenie a brúsenie so závesným panelom Pracovisko s odkladacím priestorom, nohy stolov sú vyrobené z joklového profilu 40x40mm a priečky 30x30mm. Odolnosť kostry zabezpečuje úprava povrchu komaxitovou farbou. Nohy stola sú zakončené plastovými záslepkami, ktoré chránia podlahu pred poškodením. Pracovná doska je vyrobená z bukovej škárovky ošetrenej ľanovým olejom. Jej rozmer je 1000x600x27mm. Skrinka z laminátovej drevotriesky - dekor buk s dvomi policami
Elektrická prípojka
Závesný panel, 400x1000mm k dielenským stolom
vrtačka, ručná
Pílka, ručná 300mm
Brúska</t>
  </si>
  <si>
    <t>Kovové skriňe na odkladanie náradia
na náradie vyrobená z oceľového plechu 0,7 – 1,5 mm s oblými hranami; uzamykanie dverí rozvorovým zámkom; vybavenie: 4 police, 3 zásuvky, 5-dielna sada držiakov náradia; variabilnosť zostavenia políc a zásuviek v rastri po 28 mm; 100% výsuv zásuviek na guličkových lištách; nosnosť police 50 kg, v1920 š780 h380mm</t>
  </si>
  <si>
    <t>Stolička
polyuretanový sedák s priemerom 32 cm
plynový piest
kolieska alebo klzáky
možnosť zvýšeného sedenia s kruhovou oporou pre nohy
kríž plast alebo chróm</t>
  </si>
  <si>
    <t>Stôl s kontajnerom
rozmer min.1300x600mm so zásuvným modulom s kontajnerom (skrinkou)
Kovová konštrukcia z plochoválu 50x30mm, nohy zakončené 4 veľkoplošnými klzákmi s možnosťou umietnenia filcových tlmiacich podložiek. Vrchná doska katedry s oblými rohmi hrúbky min.18mm, ABS hrana 2mm;
1x uzamykateľný úložný priestor s výsuvnou doskou do roviny pracovnej dosky na NTB
1x uzamykateľný kontajner s policou vo vnútri umiestnený vedľa úložného priestoru na NTB, rozmery vxšxh min.(320x420x395mm)
výška uzamykateľného kontajneru a j úložného priestoru na notebook je 120mm
Pracovná plocha na zásuvnom module pod notebookom v rozmere min. 505x330mm
Krycia doska nad zásuvným modulom v rozmere 527x506mm odklopná a zásuvná vertikálne do katedry; modul je uzamykateľný s možnosťou zasunutia pracovnej dosky s notebookom bez odpájania od sietí; v module sú 2 priechodky na pripojovacie káble; výška dosky stola min. 820mm</t>
  </si>
  <si>
    <t>Pracovisko žiaka na obrábanie kovov so závesným panelom
Dielenský kovový stôl s odkladacím priestorom - nohy stolov sú vyrobené z joklového profilu 40x40mm a priečky 30x30mm. Odolnosť kostry zabezpečuje úprava povrchu komaxitovou farbou. Nohy stola sú zakončené plastovými záslepkami, ktoré chránia podlahu 
Elektrická prípojka 230V žiacke stoly
Závesný panel - 400x1000mm k dielenským stolom
Brúska, príkon 350W, voľnobežné otáčky 2950/min, priemer kotúča/diery 200/16mm, šírka 20mm, hmotnosť 10kg, 2x ochranný kryt s plexisklom, 2x dorazy</t>
  </si>
  <si>
    <t>Pracovisko na vŕtanie, pílenie a brúsenie so závesným panelom Pracovisko s odkladacím priestorom, nohy stolov sú vyrobené z joklového profilu 40x40mm a priečky 30x30mm. Odolnosť kostry zabezpečuje úprava povrchu komaxitovou farbou. Nohy stola sú zakončené plastovými záslepkami, ktoré chránia podlahu pred poškodením. Pracovná doska je vyrobená z bukovej škárovky ošetrenej ľanovým olejom. Jej rozmer je 1000x600x27mm. 
Skrinka z laminátovej drevotriesky - dekor buk s dvomi policami
Elektrická prípojka Závesný panel, 400x1000mm k dielenským stolom
vrtačka, ručná
Pílka, ručná 300mm
Brúska</t>
  </si>
  <si>
    <t>Pracovisko učiteľa na obrábanie kovov a dreva so závesným panelom
Dielenský kovový stôl s odkladacím priestorom, nohy stolov sú vyrobené z joklového profilu 40x40mm a priečky 30x30mm. Odolnosť kostry zabezpečuje úprava povrchu komaxitovou farbou. Nohy stola sú zakončené plastovými záslepkami, ktoré chránia podlahu pred poškodením. Pracovná doska je vyrobená z bukovej škárovky ošetrenej ľanovým olejom. Jej rozmer je 1000x600x27mm. Skrinka z laminátovej drevotriesky - dekor buk s dvomi policami
- Elektrická prípojka
- Závesný panel, 400x1000mm k dielenskému stolu
Sústruh, liatinový podstavec stroja odolný proti skrúteniu zaručuje velmi kľudný chod a presnosť. Liatinový koník a vreteník stroja. Ľahko nastavitelná opierka sústružníckého noža. Vzdialenosť hrotov 450 mm, dostupný tiež so vzdialenosťou hrotov 1000 mm (s prídavným voliteľným príslušenstvom). Koník (zdvih 50 mm) s rotujúcim upínacim hrotom. Pinola koníku s otvorom k obrábaniu dlhých obrobkov.
Štyri rýchlosti otáčok nastavitelné pomocou klínového remeňa. Veľmi tichý a kludný chod.
Brúska, príkon 350W, voľnobežné otáčky 2950/min, priemer kotúča/diery 200/16mm, šírka 20mm, hmotnosť 10kg, 2x ochranný kryt s plexisklom , 2x dorazy</t>
  </si>
  <si>
    <t>Pracovisko učiteľa na obrábanie kovov a dreva so závesným panelom
- Dielenský kovový stôl s odkladacím priestorom, nohy stolov sú vyrobené z joklového profilu 40x40mm a priečky 30x30mm. Odolnosť kostry zabezpečuje úprava povrchu komaxitovou farbou. Nohy stola sú zakončené plastovými záslepkami, ktoré chránia podlahu pred poškodením. Pracovná doska je vyrobená z bukovej škárovky ošetrenej ľanovým olejom. Jej rozmer je 1000x600x27mm.
Skrinka z laminátovej drevotriesky - dekor buk s dvomi policami
- Elektrická prípojka
- Závesný panel, 400x1000mm k dielenskému stolu
Sústruh, liatinový podstavec stroja odolný proti skrúteniu zaručuje velmi kľudný chod a presnosť. Liatinový koník a vreteník stroja. Ľahko nastavitelná opierka sústružníckého noža. Vzdialenosť hrotov 450 mm, dostupný tiež so vzdialenosťou hrotov 1000 mm (s prídavným voliteľným príslušenstvom). Koník (zdvih 50 mm) s rotujúcim upínacim hrotom. Pinola koníku s otvorom k obrábaniu dlhých obrobkov. Štyri rýchlosti otáčok nastavitelné pomocou klínového remeňa. Veľmi tichý a kludný chod.
Brúska, príkon 350W, voľnobežné otáčky 2950/min, priemer kotúča/diery 200/16mm, šírka 20mm, hmotnosť 10kg, 2x ochranný kryt s plexisklom , 2x dorazy</t>
  </si>
  <si>
    <t xml:space="preserve">Stolička
polyuretanový sedák s priemerom 32 cm
plynový piest
kolieska alebo klzáky
možnosť zvýšeného sedenia s kruhovou oporou pre nohy
kríž plast alebo chróm
</t>
  </si>
  <si>
    <r>
      <t xml:space="preserve">popis a vlastnosti:
</t>
    </r>
    <r>
      <rPr>
        <b/>
        <sz val="12"/>
        <color indexed="8"/>
        <rFont val="Calibri"/>
        <family val="2"/>
      </rPr>
      <t>Stôl s kontajnerom</t>
    </r>
    <r>
      <rPr>
        <sz val="12"/>
        <color indexed="8"/>
        <rFont val="Calibri"/>
        <family val="2"/>
      </rPr>
      <t xml:space="preserve"> - rozmer 1300x600mm so zásuvným modulom s kontajnerom (skrinkou)
Kovová konštrukcia z plochoválu 50x30mm, nohy zakončené 4 veľkoplošnými klzákmi s možnosťou umietnenia filcových tlmiacich podložiek. Vrchná doska katedry s oblými rohmi hrúbky 18mm, ABS hrana 2mm; 
1x uzamykateľný úložný priestor s výsuvnou doskou do roviny pracovnej dosky na notebook
1x uzamykateľný kontajner s policou vo vnútri umiestnený vedľa úložného priestoru na notebook 
rozmery vxšxh (320x420x395mm)
výška uzamykateľného kontajneru a j úložného priestoru na notebook je 120mm
Pracovná plocha na zásuvnom module pod notebookom v rozmere 505x330mm
Krycia doska nad zásuvným modulom v rozmere 527x506mm odklopná a zásuvná vertikálne do katedry; modul je uzamykateľný s možnosťou zasunutia pracovnej dosky s notebookom bez odpájania od sietí; v module sú 2 priechodky na pripojovacie káble; výška dosky stola 820mm
</t>
    </r>
    <r>
      <rPr>
        <b/>
        <sz val="12"/>
        <color indexed="8"/>
        <rFont val="Calibri"/>
        <family val="2"/>
      </rPr>
      <t>Stolička</t>
    </r>
    <r>
      <rPr>
        <sz val="12"/>
        <color indexed="8"/>
        <rFont val="Calibri"/>
        <family val="2"/>
      </rPr>
      <t xml:space="preserve"> - čalúnená, kovová konštrukcia plochoválny profil 38x20mm; zakončenie konštrukcie stoličky je celokovové, zvarené bez plastových koncoviek; nohy zakončené 4 veľkoplošnými klzákmi s možnosťou umiestnenia filcových tlmiacich podložiek, sedák a opierka stoličky čalúnené; 4 plastové klzáky pod sedákom proti poškriabaniu dosky</t>
    </r>
  </si>
  <si>
    <t>popis:
dvojmiestny, rozšírená pracovná doska so zapracovaným žľabom na uloženie a prekrytie nízkonapäťových rozvodov a prednou doskou; konštrukcia-plochooválny profil z pevného kovu; rozmer profilu 50 x 30 mm;nohy ukončené 4 veľkoplošnými klzákmi; pracovná doska-laminátová drevotrieska v hrúbke 18 mm, hrany ABS 2 mm, rozmer dosky  1300×600 mm;vystužená oceľovou priečkou v dĺžke 1200 mm; výška dosky stola 760 mm</t>
  </si>
  <si>
    <t>popis:
nastaviteľná výška sedadla stoličky 420, 460, 500 mm, poloha zaistená štyrmi imbusovými skrutkami s vnútorným šesťhranom, kovová konštrukcia plochooválny profil, 38x20 mm; sedák a opierka z bukovej preglejky, hrúbka sedáku min. 10 a hrúbka opierky min. 8 mm; 4 plastové klzáky pod sedákom, z toho 2 zaisťovacie proti vypadnutiu z odkladacieho koša; nohy zakončené 4 veľkoplošnými klzákmi s možnosťou umiestnenia filcových tlmiacich podložiek; ostatné zakončenia konštrukcie celokovové, zvarené, bez plastových koncoviek</t>
  </si>
  <si>
    <t xml:space="preserve">popis:
regál je vyrobený s LDTD dosky 25mm. Skriňa je tiplovaná. Počet poličiek 5ks Doska poličky je 18mm hrubá. Regál je so 60mm soklom. ABS hrana 1mm. Rozmery skrine 1800x800x400mm.  </t>
  </si>
  <si>
    <t>popis:
korpus regálu je vyrobený z LDTD 25mm dosky, police su vyrobené z LDTD 18mm dosky.  Skriňa je tiplovaná. Regál je so soklom 60mm. Počet políc: 4. Rozmery skrine  1800x800x400mm</t>
  </si>
  <si>
    <t>popis:
korpus LDTD 18mm, ABS hrana min. 1mm. Vozík je na koliečkach, z toho 2 kolieska sú s brzdou. 2  úložné priestory na knihy (vrchná, spodná časť). Rozmery 600x400x760mm</t>
  </si>
  <si>
    <t xml:space="preserve">popis:
Rozmer min. 800x800x730mm, doska LDTD 25mm. Hrana s ABS min. 1mm. Chrómové nohy s rektifikáciou. </t>
  </si>
  <si>
    <t>popis:
čalúnená stolička, nosnosť 120kg, operadlo 480 x 340 mm, sedadlo 480 x 430 mm.</t>
  </si>
  <si>
    <t>popis:
ergonomické sedenie, sedacia časť je vyrobená z recyklovateľného a zdravotne nezávadného materiálu, ktorý je potiahnutý príjmenou textíliou (30% polyamid, 35% akryl,  22% polyester, 13% bavlna), podrúčky, koliečka</t>
  </si>
  <si>
    <t>Hlavná aktivita č. 3
Nákup interiérového vybavenia ZŠ – polytechnická učebňa / 2 učebne</t>
  </si>
  <si>
    <r>
      <t xml:space="preserve">popis a vlastnosti:
</t>
    </r>
    <r>
      <rPr>
        <b/>
        <sz val="12"/>
        <color indexed="8"/>
        <rFont val="Calibri"/>
        <family val="2"/>
      </rPr>
      <t>Stôl s kontajnerom</t>
    </r>
    <r>
      <rPr>
        <sz val="12"/>
        <color indexed="8"/>
        <rFont val="Calibri"/>
        <family val="2"/>
      </rPr>
      <t xml:space="preserve"> - rozmer 1300x600mm so zásuvným modulom s kontajnerom (skrinkou)
Kovová konštrukcia z plochoválu 50x30mm, nohy zakončené 4 veľkoplošnými klzákmi s možnosťou umietnenia filcových tlmiacich podložiek. Vrchná doska katedry s oblými rohmi hrúbky 18mm, ABS hrana 2mm; 
1x uzamykateľný úložný priestor s výsuvnou doskou do roviny pracovnej dosky na notebook
1x uzamykateľný kontajner s policou vo vnútri umiestnený vedľa úložného priestoru na notebook 
rozmery vxšxh (320x420x395mm)
výška uzamykateľného kontajneru a j úložného priestoru na notebook je 120mm
Pracovná plocha na zásuvnom module pod notebookom v rozmere 505x330mm
Krycia doska nad zásuvným modulom v rozmere 527x506mm odklopná a zásuvná vertikálne do katedry; modul je uzamykateľný s možnosťou zasunutia pracovnej dosky s notebookom bez odpájania od sietí; v module sú 2 priechodky na pripojovacie káble; výška dosky stola 820mm
</t>
    </r>
  </si>
  <si>
    <t>popis:
čalúnená, kovová konštrukcia plochoválny profil 38x20mm; zakončenie konštrukcie stoličky je celokovové, zvarené bez plastových koncoviek; nohy zakončené 4 veľkoplošnými klzákmi s možnosťou umiestnenia filcových tlmiacich podložiek, sedák a opierka stoličky čalúnené; 4 plastové klzáky pod sedákom proti poškriabaniu dosky</t>
  </si>
  <si>
    <r>
      <rPr>
        <b/>
        <sz val="12"/>
        <color indexed="8"/>
        <rFont val="Calibri"/>
        <family val="2"/>
      </rPr>
      <t xml:space="preserve">pracovisko žiaka obsahuje:
Stolárska hoblica </t>
    </r>
    <r>
      <rPr>
        <sz val="12"/>
        <rFont val="Calibri"/>
        <family val="2"/>
      </rPr>
      <t xml:space="preserve">
</t>
    </r>
    <r>
      <rPr>
        <sz val="12"/>
        <color indexed="8"/>
        <rFont val="Calibri"/>
        <family val="2"/>
      </rPr>
      <t xml:space="preserve">Hoblica so stabilnou kovovou konštrukciou s nohami jokel 40x40. Pracovná doska je z  bukovovej špárovky a je ošetrená ľanovým olejom,  vybavenou predným vozíkom (hoblicovým zverákom). Hoblica ma v spodnej časti policu na odkladanie v rozmere: min. 1075x560 mm. Súčasťou je uzamykateľná zásuvka  v rozmere v216xš400xh560  a súprava 4 oporných kolíkov.Celkový rozmer min. š 1260 h 610 v 840 mm. 
Výška hoblice min. 750 a max . 850mm
</t>
    </r>
    <r>
      <rPr>
        <b/>
        <sz val="12"/>
        <color indexed="8"/>
        <rFont val="Calibri"/>
        <family val="2"/>
      </rPr>
      <t xml:space="preserve">Elektrická prípojka na žiacky stôl 230V -  </t>
    </r>
    <r>
      <rPr>
        <sz val="12"/>
        <color indexed="8"/>
        <rFont val="Calibri"/>
        <family val="2"/>
      </rPr>
      <t xml:space="preserve">na pracovnom stole (hoblici) je na pevno umiestnená 1x dvojzásuvka z ktorej je vyvedený 5m kábel ,chránený chráničkou a ukončený vidlicou do zásuvky. Kábel  je v kovovej konštrukcii stola vedený v eclipoch .Pripojiteľnosť kábla od stola je min 3m.
</t>
    </r>
    <r>
      <rPr>
        <b/>
        <sz val="12"/>
        <color indexed="8"/>
        <rFont val="Calibri"/>
        <family val="2"/>
      </rPr>
      <t>Závesný panel -</t>
    </r>
    <r>
      <rPr>
        <sz val="12"/>
        <color indexed="8"/>
        <rFont val="Calibri"/>
        <family val="2"/>
      </rPr>
      <t xml:space="preserve"> v rozmere min. v 400x š 1240mm , súčasťou panela je magnetický pás na odkladanie náradia v šírke 550mm
</t>
    </r>
    <r>
      <rPr>
        <b/>
        <sz val="12"/>
        <color indexed="8"/>
        <rFont val="Calibri"/>
        <family val="2"/>
      </rPr>
      <t>Sústruh</t>
    </r>
    <r>
      <rPr>
        <sz val="12"/>
        <color indexed="8"/>
        <rFont val="Calibri"/>
        <family val="2"/>
      </rPr>
      <t xml:space="preserve">
- určený k sústruženiu rotačných, valcových, kúžeľových a tvarových plôch z mäkkého a tiež tvrdého dreva.
Otáčky zaisťuje štvorstupňová remenica, sústruh je poháňaný jednofázovým motorom s rozbehovým kondenzátorom.
Technické údaje sústruhu: výkon motora:370W ;  Otáčky: 500 – 3150 ot./min; Kúžeľ vretena: MK2; Počet rychlostných stupňov: 5; Vzdialenosť medzi hrotmi: 450 mm; Max. priemer sústruženia do : 254 mm
</t>
    </r>
  </si>
  <si>
    <r>
      <t>Pracovisko obsahuje:</t>
    </r>
    <r>
      <rPr>
        <sz val="12"/>
        <rFont val="Calibri"/>
        <family val="2"/>
      </rPr>
      <t xml:space="preserve">
</t>
    </r>
    <r>
      <rPr>
        <b/>
        <sz val="12"/>
        <rFont val="Calibri"/>
        <family val="2"/>
      </rPr>
      <t>Pracovisko s odkladacím priestorom,</t>
    </r>
    <r>
      <rPr>
        <sz val="12"/>
        <rFont val="Calibri"/>
        <family val="2"/>
      </rPr>
      <t xml:space="preserve"> nohy stolov sú vyrobené z joklového profilu 40x40mm a priečky 30x30mm. Odolnosť kostry zabezpečuje úprava povrchu komaxitovou farbou. Nohy stola sú zakončené plastovými záslepkami, ktoré chránia podlahu pred poškodením. Pracovná doska je vyrobená z bukovej škárovky ošetrenej ľanovým olejom. Jej rozmer je 1000x600x27mm. 
Skrinka z laminátovej drevotriesky - dekor buk s dvomi policami.Skrinka má rozmer v620 x š 400 x h 560. Výška stola min.760mm a max. 860mm.
</t>
    </r>
    <r>
      <rPr>
        <b/>
        <sz val="12"/>
        <rFont val="Calibri"/>
        <family val="2"/>
      </rPr>
      <t>Elektrická prípojka</t>
    </r>
    <r>
      <rPr>
        <sz val="12"/>
        <rFont val="Calibri"/>
        <family val="2"/>
      </rPr>
      <t xml:space="preserve"> 230V- na pracovnom stole je na pevno umiestnená 1x dvojzásuvka z ktorej je vyvedený 5m kábel ,chránený chráničkou a ukončený vidlicou do zásuvky. Kábel  je v kovovej konštrukcii stola vedený v eclipoch .Pripojiteľnosť kábla od stola je min 3m.
</t>
    </r>
    <r>
      <rPr>
        <b/>
        <sz val="12"/>
        <rFont val="Calibri"/>
        <family val="2"/>
      </rPr>
      <t xml:space="preserve">Závesný panel </t>
    </r>
    <r>
      <rPr>
        <sz val="12"/>
        <rFont val="Calibri"/>
        <family val="2"/>
      </rPr>
      <t xml:space="preserve">- v rozmere min. v 400x š 1000mm , súčasťou panela je magnetický pás na odkladanie náradia v šírke 550mm
</t>
    </r>
    <r>
      <rPr>
        <b/>
        <sz val="12"/>
        <rFont val="Calibri"/>
        <family val="2"/>
      </rPr>
      <t xml:space="preserve">vrtačka, </t>
    </r>
    <r>
      <rPr>
        <sz val="12"/>
        <rFont val="Calibri"/>
        <family val="2"/>
      </rPr>
      <t xml:space="preserve">výkon 14,4V/1300mAh, vrták 0,8-10mm, otáčok 550 za min, mäkká rukoväť, váha 1,5kg, čas nabíjania 3-5hod.,LED osvetlenie
</t>
    </r>
    <r>
      <rPr>
        <b/>
        <sz val="12"/>
        <rFont val="Calibri"/>
        <family val="2"/>
      </rPr>
      <t>Pílka</t>
    </r>
    <r>
      <rPr>
        <sz val="12"/>
        <rFont val="Calibri"/>
        <family val="2"/>
      </rPr>
      <t>, na kov, na 300 mm pílový list</t>
    </r>
    <r>
      <rPr>
        <b/>
        <sz val="12"/>
        <rFont val="Calibri"/>
        <family val="2"/>
      </rPr>
      <t xml:space="preserve">
Brúska </t>
    </r>
    <r>
      <rPr>
        <sz val="12"/>
        <rFont val="Calibri"/>
        <family val="2"/>
      </rPr>
      <t>- príkon 150W, priemer kotúča 125 mm,priemer diery 12,7mm; šírka kotúča 16mm; voľnobežné otáčky 2950 min-1; spínač vodeodolný, bezpečnostný kryt spínača; 2xochranný kryt s plexisklom, 2xopora, 1x kotúč P36, 1x kotúč P80</t>
    </r>
  </si>
  <si>
    <r>
      <rPr>
        <b/>
        <sz val="11"/>
        <rFont val="Calibri"/>
        <family val="2"/>
      </rPr>
      <t>Pracovisko učiteľa obsahuje:
Dielenský kovový stôl s odkladacím priestorom</t>
    </r>
    <r>
      <rPr>
        <sz val="11"/>
        <rFont val="Arial CE"/>
        <family val="0"/>
      </rPr>
      <t xml:space="preserve">
</t>
    </r>
    <r>
      <rPr>
        <sz val="11"/>
        <rFont val="Calibri"/>
        <family val="2"/>
      </rPr>
      <t xml:space="preserve">Nohy stolov sú vyrobené z joklového profilu 40x40mm a priečky 30x30mm. Odolnosť kostry zabezpečuje úprava povrchu komaxitovou farbou. Nohy stola sú zakončené plastovými záslepkami, ktoré chránia podlahu pred poškodením. Pracovná doska je vyrobená z bukovej škárovky ošetrenej ľanovým olejom. Jej rozmer je 1000x600x27mm. 
Skrinka z laminátovej drevotriesky - dekor buk s dvomi policami. Skrinka má rozmer v620 x š 400 x h 560. Výška stola min.760mm a max. 860mm.
</t>
    </r>
    <r>
      <rPr>
        <b/>
        <sz val="11"/>
        <rFont val="Calibri"/>
        <family val="2"/>
      </rPr>
      <t xml:space="preserve">Elektrická prípojka 230V - </t>
    </r>
    <r>
      <rPr>
        <sz val="11"/>
        <rFont val="Calibri"/>
        <family val="2"/>
      </rPr>
      <t>na pracovnom stole je na pevno umiestnená 1x dvojzásuvka z ktorej je vyvedený 5m kábel ,chránený chráničkou a ukončený vidlicou do zásuvky. Kábel  je v kovovej konštrukcii stola vedený v eclipoch .Pripojiteľnosť kábla od stola je min 3m.</t>
    </r>
    <r>
      <rPr>
        <b/>
        <sz val="11"/>
        <rFont val="Calibri"/>
        <family val="2"/>
      </rPr>
      <t xml:space="preserve">
</t>
    </r>
    <r>
      <rPr>
        <sz val="11"/>
        <rFont val="Calibri"/>
        <family val="2"/>
      </rPr>
      <t xml:space="preserve">Závesný panel - v rozmere min. v 400x š 1000mm , súčasťou panela je magnetický pás na odkladanie náradia v šírke 550mm
</t>
    </r>
    <r>
      <rPr>
        <b/>
        <sz val="11"/>
        <rFont val="Calibri"/>
        <family val="2"/>
      </rPr>
      <t>Sústruh</t>
    </r>
    <r>
      <rPr>
        <sz val="11"/>
        <rFont val="Calibri"/>
        <family val="2"/>
      </rPr>
      <t xml:space="preserve">
- určený k sústruženiu rotačných, valcových, kúžeľových a tvarových plôch z mäkkého a tiež tvrdého dreva.
Otáčky zaisťuje štvorstupňová remenica, sústruh je poháňaný jednofázovým motorom s rozbehovým kondenzátorom.
Technické údaje sústruhu: výkon motora:370W ;  Otáčky: 500 – 3150 ot./min; Kúžeľ vretena: MK2; Počet rychlostných stupňov: 5; Vzdialenosť medzi hrotmi: 450 mm; Max. priemer sústruženia do : 254 mm
</t>
    </r>
    <r>
      <rPr>
        <b/>
        <sz val="11"/>
        <rFont val="Calibri"/>
        <family val="2"/>
      </rPr>
      <t>Brúska</t>
    </r>
    <r>
      <rPr>
        <sz val="11"/>
        <rFont val="Calibri"/>
        <family val="2"/>
      </rPr>
      <t xml:space="preserve">
•príkon 350W
•voľnobežné otáčky 2950/min
•priemer kotúča/diery 200/16mm, šírka 20mm
•2x ochranný kryt s plexisklom ; 2x dorazy </t>
    </r>
  </si>
  <si>
    <t>popis:
skriňa na náradie vyrobená z oceľového plechu 0,7 – 1,5 mm s oblými hranami; uzamykanie dverí rozvorovým zámkom; vybavenie: 4 police, 3 zásuvky, 5-dielna sada držiakov náradia; variabilnosť zostavenia políc a zásuviek v rastri po 28 mm; 100% výsuv zásuviek na guličkových lištách; nosnosť police 50 kg, rozmer: 1920x780x380mm</t>
  </si>
  <si>
    <t xml:space="preserve">popis:
Polyuretanový sedák s priemerom 32 cm, plynový piest.  Chrómový križ. Kolieska alebo klzáky. Výška sedenia : 43,5 - 56 cm, s oporou pre nohy 57 - 82,5 cm, bez opierky. Piest stoličky je kovový a obal piestu je plast.
</t>
  </si>
  <si>
    <r>
      <rPr>
        <b/>
        <sz val="12"/>
        <rFont val="Calibri"/>
        <family val="2"/>
      </rPr>
      <t>Dielenský kovový stôl s odkladacím priestorom</t>
    </r>
    <r>
      <rPr>
        <sz val="12"/>
        <rFont val="Arial CE"/>
        <family val="0"/>
      </rPr>
      <t xml:space="preserve">
</t>
    </r>
    <r>
      <rPr>
        <sz val="12"/>
        <rFont val="Calibri"/>
        <family val="2"/>
      </rPr>
      <t xml:space="preserve">Nohy stolov sú vyrobené z joklového profilu 40x40mm a priečky 30x30mm. Odolnosť kostry zabezpečuje úprava povrchu komaxitovou farbou. Nohy stola sú zakončené plastovými záslepkami, ktoré chránia podlahu pred poškodením. Pracovná doska je vyrobená z bukovej škárovky ošetrenej ľanovým olejom. Jej rozmer je 1000x600x27mm. Skrinka z laminátovej drevotriesky - dekor buk s dvomi policami.Skrinka má rozmer v620 x š 400 x h 560. Výška stola min.760mm a max. 860mm.
</t>
    </r>
    <r>
      <rPr>
        <b/>
        <sz val="12"/>
        <rFont val="Calibri"/>
        <family val="2"/>
      </rPr>
      <t xml:space="preserve">
Elektrická prípojka 230V žiacke stoly</t>
    </r>
    <r>
      <rPr>
        <sz val="12"/>
        <rFont val="Calibri"/>
        <family val="2"/>
      </rPr>
      <t xml:space="preserve">- na pracovnom stole je na pevno umiestnená 1x dvojzásuvka z ktorej je vyvedený 5m kábel ,chránený chráničkou a ukončený vidlicou do zásuvky. Kábel  je v kovovej konštrukcii stola vedený v eclipoch .Pripojiteľnosť kábla od stola je min 3m.
</t>
    </r>
    <r>
      <rPr>
        <b/>
        <sz val="12"/>
        <rFont val="Calibri"/>
        <family val="2"/>
      </rPr>
      <t>Závesný panel</t>
    </r>
    <r>
      <rPr>
        <sz val="12"/>
        <rFont val="Calibri"/>
        <family val="2"/>
      </rPr>
      <t xml:space="preserve"> - v rozmere min. v 400x š 1000mm , súčasťou panela je magnetický pás na odkladanie náradia v šírke 550mm
</t>
    </r>
    <r>
      <rPr>
        <b/>
        <sz val="12"/>
        <rFont val="Calibri"/>
        <family val="2"/>
      </rPr>
      <t xml:space="preserve">
Brúska</t>
    </r>
    <r>
      <rPr>
        <sz val="12"/>
        <rFont val="Calibri"/>
        <family val="2"/>
      </rPr>
      <t xml:space="preserve">
•príkon 350W
•voľnobežné otáčky 2950/min
•priemer kotúča/diery 200/16mm, šírka 20mm
•2x ochranný kryt s plexisklom , •2x dorazy</t>
    </r>
  </si>
  <si>
    <t>špecifikácia, opis</t>
  </si>
  <si>
    <t>Názov žiadateľa</t>
  </si>
  <si>
    <t>Mesto Strážske</t>
  </si>
  <si>
    <t>Názov projektu</t>
  </si>
  <si>
    <t>Projekt zlepšenia kľúčových kompetencií žiakov ZŠ Mierová 1 v Strážskom</t>
  </si>
  <si>
    <t>Prioritná os</t>
  </si>
  <si>
    <t>Prioritná os 2 - Ľahší prístup k efektívnym a kvalitnejším verejným službám</t>
  </si>
  <si>
    <t>Špecifický cieľ</t>
  </si>
  <si>
    <t>2.2.2 Zlepšenie kľúčových kompetencií žiakov základných škôl</t>
  </si>
  <si>
    <t>Výkaz výmer  s opisom,      Interierové vybavenie - nábytok</t>
  </si>
  <si>
    <t>Dátum:                                                pečiatka, podpis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</si>
</sst>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\ &quot;Kč&quot;;\-#,##0\ &quot;Kč&quot;"/>
    <numFmt numFmtId="173" formatCode="#,##0\ &quot;Kč&quot;;[Red]\-#,##0\ &quot;Kč&quot;"/>
    <numFmt numFmtId="174" formatCode="#,##0.00\ &quot;Kč&quot;;\-#,##0.00\ &quot;Kč&quot;"/>
    <numFmt numFmtId="175" formatCode="#,##0.00\ &quot;Kč&quot;;[Red]\-#,##0.00\ &quot;Kč&quot;"/>
    <numFmt numFmtId="176" formatCode="_-* #,##0\ &quot;Kč&quot;_-;\-* #,##0\ &quot;Kč&quot;_-;_-* &quot;-&quot;\ &quot;Kč&quot;_-;_-@_-"/>
    <numFmt numFmtId="177" formatCode="_-* #,##0\ _K_č_-;\-* #,##0\ _K_č_-;_-* &quot;-&quot;\ _K_č_-;_-@_-"/>
    <numFmt numFmtId="178" formatCode="_-* #,##0.00\ &quot;Kč&quot;_-;\-* #,##0.00\ &quot;Kč&quot;_-;_-* &quot;-&quot;??\ &quot;Kč&quot;_-;_-@_-"/>
    <numFmt numFmtId="179" formatCode="_-* #,##0.00\ _K_č_-;\-* #,##0.00\ _K_č_-;_-* &quot;-&quot;??\ _K_č_-;_-@_-"/>
    <numFmt numFmtId="180" formatCode="#,##0.000\ [$€-1]"/>
    <numFmt numFmtId="181" formatCode="#,##0.00\ [$€-1]"/>
    <numFmt numFmtId="182" formatCode="#,##0.00\ [$€-1];[Red]\-#,##0.00\ [$€-1]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-41B]General"/>
    <numFmt numFmtId="187" formatCode="&quot;Áno&quot;;&quot;Áno&quot;;&quot;Nie&quot;"/>
    <numFmt numFmtId="188" formatCode="&quot;Pravda&quot;;&quot;Pravda&quot;;&quot;Nepravda&quot;"/>
    <numFmt numFmtId="189" formatCode="&quot;Zapnuté&quot;;&quot;Zapnuté&quot;;&quot;Vypnuté&quot;"/>
    <numFmt numFmtId="190" formatCode="[$€-2]\ #\ ##,000_);[Red]\([$€-2]\ #\ ##,000\)"/>
    <numFmt numFmtId="191" formatCode="###0;###0"/>
  </numFmts>
  <fonts count="60">
    <font>
      <sz val="10"/>
      <name val="Arial CE"/>
      <family val="0"/>
    </font>
    <font>
      <sz val="10"/>
      <color indexed="41"/>
      <name val="Arial CE"/>
      <family val="2"/>
    </font>
    <font>
      <b/>
      <sz val="10"/>
      <name val="Arial CE"/>
      <family val="2"/>
    </font>
    <font>
      <sz val="11"/>
      <color indexed="8"/>
      <name val="Calibri"/>
      <family val="2"/>
    </font>
    <font>
      <u val="single"/>
      <sz val="7.5"/>
      <color indexed="12"/>
      <name val="Arial CE"/>
      <family val="2"/>
    </font>
    <font>
      <b/>
      <sz val="10"/>
      <color indexed="10"/>
      <name val="Arial CE"/>
      <family val="2"/>
    </font>
    <font>
      <u val="single"/>
      <sz val="10"/>
      <color indexed="36"/>
      <name val="Arial CE"/>
      <family val="2"/>
    </font>
    <font>
      <sz val="11"/>
      <name val="Arial CE"/>
      <family val="2"/>
    </font>
    <font>
      <sz val="9"/>
      <name val="Times New Roman"/>
      <family val="1"/>
    </font>
    <font>
      <b/>
      <sz val="14"/>
      <name val="Arial CE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2"/>
      <color indexed="41"/>
      <name val="Arial"/>
      <family val="2"/>
    </font>
    <font>
      <b/>
      <sz val="12"/>
      <color indexed="10"/>
      <name val="Arial"/>
      <family val="2"/>
    </font>
    <font>
      <sz val="12"/>
      <name val="Calibri"/>
      <family val="2"/>
    </font>
    <font>
      <b/>
      <sz val="12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2"/>
      <name val="Arial CE"/>
      <family val="0"/>
    </font>
    <font>
      <b/>
      <sz val="12"/>
      <color indexed="10"/>
      <name val="Arial CE"/>
      <family val="2"/>
    </font>
    <font>
      <b/>
      <sz val="16"/>
      <color indexed="10"/>
      <name val="Arial CE"/>
      <family val="2"/>
    </font>
    <font>
      <sz val="12"/>
      <color indexed="63"/>
      <name val="Arial"/>
      <family val="2"/>
    </font>
    <font>
      <b/>
      <i/>
      <sz val="10"/>
      <name val="Arial CE"/>
      <family val="2"/>
    </font>
    <font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4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/>
      <right/>
      <top style="thin"/>
      <bottom/>
    </border>
    <border>
      <left style="thin"/>
      <right/>
      <top style="thin"/>
      <bottom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/>
      <right style="medium"/>
      <top style="thin"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21" borderId="0" applyNumberFormat="0" applyBorder="0" applyAlignment="0" applyProtection="0"/>
    <xf numFmtId="186" fontId="3" fillId="0" borderId="0">
      <alignment/>
      <protection/>
    </xf>
    <xf numFmtId="0" fontId="4" fillId="0" borderId="0" applyNumberFormat="0" applyFill="0" applyBorder="0" applyAlignment="0" applyProtection="0"/>
    <xf numFmtId="0" fontId="46" fillId="22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2" applyNumberFormat="0" applyFill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50" fillId="23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4" borderId="5" applyNumberFormat="0" applyFont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5" borderId="8" applyNumberFormat="0" applyAlignment="0" applyProtection="0"/>
    <xf numFmtId="0" fontId="56" fillId="26" borderId="8" applyNumberFormat="0" applyAlignment="0" applyProtection="0"/>
    <xf numFmtId="0" fontId="57" fillId="26" borderId="9" applyNumberFormat="0" applyAlignment="0" applyProtection="0"/>
    <xf numFmtId="0" fontId="58" fillId="0" borderId="0" applyNumberFormat="0" applyFill="0" applyBorder="0" applyAlignment="0" applyProtection="0"/>
    <xf numFmtId="0" fontId="59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  <xf numFmtId="0" fontId="44" fillId="33" borderId="0" applyNumberFormat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Alignment="1">
      <alignment horizontal="center"/>
    </xf>
    <xf numFmtId="180" fontId="0" fillId="0" borderId="0" xfId="0" applyNumberFormat="1" applyAlignment="1">
      <alignment/>
    </xf>
    <xf numFmtId="180" fontId="0" fillId="34" borderId="10" xfId="0" applyNumberFormat="1" applyFill="1" applyBorder="1" applyAlignment="1">
      <alignment/>
    </xf>
    <xf numFmtId="180" fontId="0" fillId="34" borderId="11" xfId="0" applyNumberFormat="1" applyFill="1" applyBorder="1" applyAlignment="1">
      <alignment/>
    </xf>
    <xf numFmtId="0" fontId="2" fillId="0" borderId="0" xfId="0" applyFont="1" applyAlignment="1">
      <alignment vertical="center"/>
    </xf>
    <xf numFmtId="180" fontId="0" fillId="2" borderId="12" xfId="0" applyNumberFormat="1" applyFill="1" applyBorder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2" fillId="35" borderId="13" xfId="0" applyFont="1" applyFill="1" applyBorder="1" applyAlignment="1">
      <alignment horizontal="center" vertical="center"/>
    </xf>
    <xf numFmtId="0" fontId="2" fillId="35" borderId="13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35" borderId="13" xfId="0" applyFont="1" applyFill="1" applyBorder="1" applyAlignment="1">
      <alignment horizontal="center" vertical="center"/>
    </xf>
    <xf numFmtId="3" fontId="0" fillId="0" borderId="13" xfId="0" applyNumberFormat="1" applyFont="1" applyFill="1" applyBorder="1" applyAlignment="1">
      <alignment horizontal="center"/>
    </xf>
    <xf numFmtId="180" fontId="0" fillId="0" borderId="13" xfId="0" applyNumberFormat="1" applyFill="1" applyBorder="1" applyAlignment="1">
      <alignment/>
    </xf>
    <xf numFmtId="0" fontId="0" fillId="0" borderId="0" xfId="0" applyFill="1" applyAlignment="1">
      <alignment wrapText="1"/>
    </xf>
    <xf numFmtId="3" fontId="7" fillId="0" borderId="0" xfId="0" applyNumberFormat="1" applyFont="1" applyFill="1" applyAlignment="1">
      <alignment horizontal="center"/>
    </xf>
    <xf numFmtId="3" fontId="0" fillId="0" borderId="0" xfId="0" applyNumberFormat="1" applyFill="1" applyAlignment="1">
      <alignment horizontal="center"/>
    </xf>
    <xf numFmtId="180" fontId="0" fillId="0" borderId="0" xfId="0" applyNumberFormat="1" applyFill="1" applyAlignment="1">
      <alignment/>
    </xf>
    <xf numFmtId="3" fontId="2" fillId="0" borderId="14" xfId="0" applyNumberFormat="1" applyFont="1" applyFill="1" applyBorder="1" applyAlignment="1">
      <alignment horizontal="center"/>
    </xf>
    <xf numFmtId="3" fontId="2" fillId="0" borderId="15" xfId="0" applyNumberFormat="1" applyFont="1" applyFill="1" applyBorder="1" applyAlignment="1">
      <alignment horizontal="center"/>
    </xf>
    <xf numFmtId="3" fontId="0" fillId="0" borderId="16" xfId="0" applyNumberFormat="1" applyFill="1" applyBorder="1" applyAlignment="1">
      <alignment horizontal="center"/>
    </xf>
    <xf numFmtId="180" fontId="0" fillId="0" borderId="16" xfId="0" applyNumberFormat="1" applyFill="1" applyBorder="1" applyAlignment="1">
      <alignment/>
    </xf>
    <xf numFmtId="180" fontId="1" fillId="0" borderId="13" xfId="0" applyNumberFormat="1" applyFont="1" applyFill="1" applyBorder="1" applyAlignment="1">
      <alignment/>
    </xf>
    <xf numFmtId="0" fontId="8" fillId="0" borderId="13" xfId="0" applyNumberFormat="1" applyFont="1" applyFill="1" applyBorder="1" applyAlignment="1" applyProtection="1">
      <alignment horizontal="left" vertical="top"/>
      <protection/>
    </xf>
    <xf numFmtId="0" fontId="2" fillId="35" borderId="13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Font="1" applyAlignment="1">
      <alignment horizontal="center"/>
    </xf>
    <xf numFmtId="0" fontId="2" fillId="35" borderId="13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wrapText="1"/>
    </xf>
    <xf numFmtId="0" fontId="22" fillId="0" borderId="0" xfId="0" applyFont="1" applyAlignment="1">
      <alignment/>
    </xf>
    <xf numFmtId="0" fontId="9" fillId="0" borderId="0" xfId="0" applyFont="1" applyAlignment="1">
      <alignment/>
    </xf>
    <xf numFmtId="0" fontId="23" fillId="0" borderId="0" xfId="0" applyFont="1" applyAlignment="1">
      <alignment/>
    </xf>
    <xf numFmtId="0" fontId="8" fillId="0" borderId="18" xfId="0" applyNumberFormat="1" applyFont="1" applyFill="1" applyBorder="1" applyAlignment="1" applyProtection="1">
      <alignment horizontal="left" vertical="top"/>
      <protection/>
    </xf>
    <xf numFmtId="0" fontId="2" fillId="35" borderId="16" xfId="0" applyFont="1" applyFill="1" applyBorder="1" applyAlignment="1">
      <alignment horizontal="center" vertical="center" wrapText="1"/>
    </xf>
    <xf numFmtId="0" fontId="10" fillId="36" borderId="13" xfId="0" applyFont="1" applyFill="1" applyBorder="1" applyAlignment="1">
      <alignment vertical="center" wrapText="1"/>
    </xf>
    <xf numFmtId="0" fontId="24" fillId="36" borderId="13" xfId="0" applyFont="1" applyFill="1" applyBorder="1" applyAlignment="1">
      <alignment vertical="center" wrapText="1"/>
    </xf>
    <xf numFmtId="0" fontId="11" fillId="36" borderId="13" xfId="38" applyFont="1" applyFill="1" applyBorder="1" applyAlignment="1" applyProtection="1">
      <alignment vertical="center" wrapText="1"/>
      <protection/>
    </xf>
    <xf numFmtId="0" fontId="10" fillId="36" borderId="13" xfId="0" applyFont="1" applyFill="1" applyBorder="1" applyAlignment="1">
      <alignment horizontal="justify" vertical="center" wrapText="1"/>
    </xf>
    <xf numFmtId="0" fontId="11" fillId="36" borderId="13" xfId="0" applyFont="1" applyFill="1" applyBorder="1" applyAlignment="1">
      <alignment horizontal="center" vertical="center"/>
    </xf>
    <xf numFmtId="0" fontId="11" fillId="36" borderId="19" xfId="0" applyFont="1" applyFill="1" applyBorder="1" applyAlignment="1">
      <alignment horizontal="center" vertical="center" wrapText="1"/>
    </xf>
    <xf numFmtId="180" fontId="11" fillId="36" borderId="14" xfId="0" applyNumberFormat="1" applyFont="1" applyFill="1" applyBorder="1" applyAlignment="1">
      <alignment vertical="center"/>
    </xf>
    <xf numFmtId="180" fontId="11" fillId="36" borderId="20" xfId="0" applyNumberFormat="1" applyFont="1" applyFill="1" applyBorder="1" applyAlignment="1">
      <alignment vertical="center"/>
    </xf>
    <xf numFmtId="180" fontId="13" fillId="36" borderId="20" xfId="0" applyNumberFormat="1" applyFont="1" applyFill="1" applyBorder="1" applyAlignment="1">
      <alignment vertical="center"/>
    </xf>
    <xf numFmtId="3" fontId="12" fillId="36" borderId="20" xfId="0" applyNumberFormat="1" applyFont="1" applyFill="1" applyBorder="1" applyAlignment="1">
      <alignment horizontal="center" vertical="center"/>
    </xf>
    <xf numFmtId="180" fontId="11" fillId="36" borderId="11" xfId="0" applyNumberFormat="1" applyFont="1" applyFill="1" applyBorder="1" applyAlignment="1">
      <alignment vertical="center"/>
    </xf>
    <xf numFmtId="0" fontId="14" fillId="0" borderId="0" xfId="0" applyFont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 wrapText="1"/>
    </xf>
    <xf numFmtId="180" fontId="11" fillId="0" borderId="14" xfId="0" applyNumberFormat="1" applyFont="1" applyFill="1" applyBorder="1" applyAlignment="1">
      <alignment vertical="center"/>
    </xf>
    <xf numFmtId="180" fontId="11" fillId="0" borderId="20" xfId="0" applyNumberFormat="1" applyFont="1" applyFill="1" applyBorder="1" applyAlignment="1">
      <alignment vertical="center"/>
    </xf>
    <xf numFmtId="180" fontId="13" fillId="0" borderId="20" xfId="0" applyNumberFormat="1" applyFont="1" applyFill="1" applyBorder="1" applyAlignment="1">
      <alignment vertical="center"/>
    </xf>
    <xf numFmtId="3" fontId="12" fillId="0" borderId="20" xfId="0" applyNumberFormat="1" applyFont="1" applyFill="1" applyBorder="1" applyAlignment="1">
      <alignment horizontal="center" vertical="center"/>
    </xf>
    <xf numFmtId="180" fontId="11" fillId="2" borderId="11" xfId="0" applyNumberFormat="1" applyFont="1" applyFill="1" applyBorder="1" applyAlignment="1">
      <alignment vertical="center"/>
    </xf>
    <xf numFmtId="191" fontId="12" fillId="0" borderId="21" xfId="0" applyNumberFormat="1" applyFont="1" applyFill="1" applyBorder="1" applyAlignment="1">
      <alignment horizontal="center" vertical="center" wrapText="1"/>
    </xf>
    <xf numFmtId="191" fontId="12" fillId="36" borderId="21" xfId="0" applyNumberFormat="1" applyFont="1" applyFill="1" applyBorder="1" applyAlignment="1">
      <alignment horizontal="center" vertical="center" wrapText="1"/>
    </xf>
    <xf numFmtId="0" fontId="14" fillId="36" borderId="0" xfId="0" applyFont="1" applyFill="1" applyAlignment="1">
      <alignment horizontal="center" vertical="center"/>
    </xf>
    <xf numFmtId="0" fontId="0" fillId="0" borderId="0" xfId="0" applyNumberFormat="1" applyFont="1" applyFill="1" applyAlignment="1">
      <alignment wrapText="1"/>
    </xf>
    <xf numFmtId="0" fontId="0" fillId="0" borderId="0" xfId="0" applyFont="1" applyFill="1" applyAlignment="1">
      <alignment wrapText="1"/>
    </xf>
    <xf numFmtId="0" fontId="15" fillId="0" borderId="13" xfId="0" applyFont="1" applyBorder="1" applyAlignment="1">
      <alignment vertical="center" wrapText="1"/>
    </xf>
    <xf numFmtId="0" fontId="15" fillId="0" borderId="13" xfId="0" applyNumberFormat="1" applyFont="1" applyFill="1" applyBorder="1" applyAlignment="1">
      <alignment horizontal="left" vertical="center" wrapText="1"/>
    </xf>
    <xf numFmtId="0" fontId="15" fillId="0" borderId="13" xfId="0" applyNumberFormat="1" applyFont="1" applyBorder="1" applyAlignment="1">
      <alignment vertical="center" wrapText="1"/>
    </xf>
    <xf numFmtId="0" fontId="16" fillId="36" borderId="13" xfId="0" applyNumberFormat="1" applyFont="1" applyFill="1" applyBorder="1" applyAlignment="1">
      <alignment vertical="center" wrapText="1"/>
    </xf>
    <xf numFmtId="0" fontId="16" fillId="36" borderId="13" xfId="0" applyFont="1" applyFill="1" applyBorder="1" applyAlignment="1">
      <alignment vertical="center" wrapText="1"/>
    </xf>
    <xf numFmtId="0" fontId="15" fillId="0" borderId="13" xfId="0" applyFont="1" applyFill="1" applyBorder="1" applyAlignment="1">
      <alignment vertical="center" wrapText="1"/>
    </xf>
    <xf numFmtId="0" fontId="15" fillId="0" borderId="22" xfId="0" applyFont="1" applyFill="1" applyBorder="1" applyAlignment="1">
      <alignment vertical="center" wrapText="1"/>
    </xf>
    <xf numFmtId="0" fontId="15" fillId="0" borderId="13" xfId="0" applyFont="1" applyBorder="1" applyAlignment="1">
      <alignment horizontal="left" vertical="center" wrapText="1"/>
    </xf>
    <xf numFmtId="0" fontId="16" fillId="36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vertical="center" wrapText="1"/>
    </xf>
    <xf numFmtId="0" fontId="15" fillId="0" borderId="22" xfId="0" applyNumberFormat="1" applyFont="1" applyFill="1" applyBorder="1" applyAlignment="1">
      <alignment vertical="center" wrapText="1"/>
    </xf>
    <xf numFmtId="0" fontId="15" fillId="0" borderId="22" xfId="0" applyNumberFormat="1" applyFont="1" applyBorder="1" applyAlignment="1">
      <alignment vertical="center" wrapText="1"/>
    </xf>
    <xf numFmtId="0" fontId="15" fillId="0" borderId="13" xfId="0" applyFont="1" applyBorder="1" applyAlignment="1">
      <alignment horizontal="justify" vertical="center" wrapText="1"/>
    </xf>
    <xf numFmtId="0" fontId="17" fillId="0" borderId="13" xfId="0" applyNumberFormat="1" applyFont="1" applyBorder="1" applyAlignment="1">
      <alignment horizontal="justify" vertical="center" wrapText="1"/>
    </xf>
    <xf numFmtId="0" fontId="17" fillId="37" borderId="13" xfId="0" applyFont="1" applyFill="1" applyBorder="1" applyAlignment="1">
      <alignment horizontal="left" vertical="center" wrapText="1"/>
    </xf>
    <xf numFmtId="3" fontId="7" fillId="0" borderId="18" xfId="0" applyNumberFormat="1" applyFont="1" applyFill="1" applyBorder="1" applyAlignment="1">
      <alignment horizontal="center"/>
    </xf>
    <xf numFmtId="0" fontId="17" fillId="0" borderId="13" xfId="0" applyFont="1" applyBorder="1" applyAlignment="1">
      <alignment vertical="center" wrapText="1"/>
    </xf>
    <xf numFmtId="0" fontId="17" fillId="0" borderId="13" xfId="0" applyFont="1" applyFill="1" applyBorder="1" applyAlignment="1">
      <alignment horizontal="left" vertical="center" wrapText="1"/>
    </xf>
    <xf numFmtId="0" fontId="16" fillId="0" borderId="13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15" fillId="0" borderId="13" xfId="0" applyFont="1" applyFill="1" applyBorder="1" applyAlignment="1">
      <alignment horizontal="left" vertical="center" wrapText="1"/>
    </xf>
    <xf numFmtId="0" fontId="21" fillId="0" borderId="13" xfId="0" applyFont="1" applyFill="1" applyBorder="1" applyAlignment="1">
      <alignment horizontal="left" vertical="center" wrapText="1"/>
    </xf>
    <xf numFmtId="180" fontId="2" fillId="38" borderId="24" xfId="0" applyNumberFormat="1" applyFont="1" applyFill="1" applyBorder="1" applyAlignment="1">
      <alignment horizontal="right" wrapText="1"/>
    </xf>
    <xf numFmtId="0" fontId="2" fillId="38" borderId="25" xfId="0" applyFont="1" applyFill="1" applyBorder="1" applyAlignment="1">
      <alignment horizontal="right"/>
    </xf>
    <xf numFmtId="181" fontId="2" fillId="38" borderId="25" xfId="0" applyNumberFormat="1" applyFont="1" applyFill="1" applyBorder="1" applyAlignment="1">
      <alignment/>
    </xf>
    <xf numFmtId="181" fontId="2" fillId="38" borderId="26" xfId="0" applyNumberFormat="1" applyFont="1" applyFill="1" applyBorder="1" applyAlignment="1">
      <alignment/>
    </xf>
    <xf numFmtId="181" fontId="2" fillId="38" borderId="27" xfId="0" applyNumberFormat="1" applyFont="1" applyFill="1" applyBorder="1" applyAlignment="1">
      <alignment/>
    </xf>
    <xf numFmtId="180" fontId="2" fillId="38" borderId="28" xfId="0" applyNumberFormat="1" applyFont="1" applyFill="1" applyBorder="1" applyAlignment="1">
      <alignment horizontal="right" wrapText="1"/>
    </xf>
    <xf numFmtId="0" fontId="2" fillId="38" borderId="29" xfId="0" applyFont="1" applyFill="1" applyBorder="1" applyAlignment="1">
      <alignment horizontal="right"/>
    </xf>
    <xf numFmtId="181" fontId="2" fillId="38" borderId="29" xfId="0" applyNumberFormat="1" applyFont="1" applyFill="1" applyBorder="1" applyAlignment="1">
      <alignment/>
    </xf>
    <xf numFmtId="181" fontId="2" fillId="38" borderId="30" xfId="0" applyNumberFormat="1" applyFont="1" applyFill="1" applyBorder="1" applyAlignment="1">
      <alignment/>
    </xf>
    <xf numFmtId="181" fontId="2" fillId="38" borderId="12" xfId="0" applyNumberFormat="1" applyFont="1" applyFill="1" applyBorder="1" applyAlignment="1">
      <alignment/>
    </xf>
    <xf numFmtId="180" fontId="2" fillId="39" borderId="24" xfId="0" applyNumberFormat="1" applyFont="1" applyFill="1" applyBorder="1" applyAlignment="1">
      <alignment horizontal="right" wrapText="1"/>
    </xf>
    <xf numFmtId="0" fontId="2" fillId="39" borderId="25" xfId="0" applyFont="1" applyFill="1" applyBorder="1" applyAlignment="1">
      <alignment horizontal="right"/>
    </xf>
    <xf numFmtId="181" fontId="2" fillId="39" borderId="25" xfId="0" applyNumberFormat="1" applyFont="1" applyFill="1" applyBorder="1" applyAlignment="1">
      <alignment/>
    </xf>
    <xf numFmtId="181" fontId="2" fillId="39" borderId="26" xfId="0" applyNumberFormat="1" applyFont="1" applyFill="1" applyBorder="1" applyAlignment="1">
      <alignment/>
    </xf>
    <xf numFmtId="181" fontId="2" fillId="39" borderId="27" xfId="0" applyNumberFormat="1" applyFont="1" applyFill="1" applyBorder="1" applyAlignment="1">
      <alignment/>
    </xf>
    <xf numFmtId="180" fontId="2" fillId="2" borderId="24" xfId="0" applyNumberFormat="1" applyFont="1" applyFill="1" applyBorder="1" applyAlignment="1">
      <alignment horizontal="right" wrapText="1"/>
    </xf>
    <xf numFmtId="0" fontId="2" fillId="2" borderId="25" xfId="0" applyFont="1" applyFill="1" applyBorder="1" applyAlignment="1">
      <alignment horizontal="right"/>
    </xf>
    <xf numFmtId="181" fontId="2" fillId="2" borderId="25" xfId="0" applyNumberFormat="1" applyFont="1" applyFill="1" applyBorder="1" applyAlignment="1">
      <alignment/>
    </xf>
    <xf numFmtId="181" fontId="2" fillId="2" borderId="26" xfId="0" applyNumberFormat="1" applyFont="1" applyFill="1" applyBorder="1" applyAlignment="1">
      <alignment/>
    </xf>
    <xf numFmtId="181" fontId="2" fillId="2" borderId="27" xfId="0" applyNumberFormat="1" applyFont="1" applyFill="1" applyBorder="1" applyAlignment="1">
      <alignment/>
    </xf>
    <xf numFmtId="180" fontId="2" fillId="39" borderId="31" xfId="0" applyNumberFormat="1" applyFont="1" applyFill="1" applyBorder="1" applyAlignment="1">
      <alignment horizontal="right" wrapText="1"/>
    </xf>
    <xf numFmtId="0" fontId="2" fillId="39" borderId="32" xfId="0" applyFont="1" applyFill="1" applyBorder="1" applyAlignment="1">
      <alignment horizontal="right"/>
    </xf>
    <xf numFmtId="180" fontId="2" fillId="39" borderId="28" xfId="0" applyNumberFormat="1" applyFont="1" applyFill="1" applyBorder="1" applyAlignment="1">
      <alignment horizontal="right" wrapText="1"/>
    </xf>
    <xf numFmtId="0" fontId="2" fillId="39" borderId="29" xfId="0" applyFont="1" applyFill="1" applyBorder="1" applyAlignment="1">
      <alignment horizontal="right"/>
    </xf>
    <xf numFmtId="181" fontId="2" fillId="39" borderId="32" xfId="0" applyNumberFormat="1" applyFont="1" applyFill="1" applyBorder="1" applyAlignment="1">
      <alignment/>
    </xf>
    <xf numFmtId="181" fontId="2" fillId="39" borderId="15" xfId="0" applyNumberFormat="1" applyFont="1" applyFill="1" applyBorder="1" applyAlignment="1">
      <alignment/>
    </xf>
    <xf numFmtId="181" fontId="2" fillId="39" borderId="10" xfId="0" applyNumberFormat="1" applyFont="1" applyFill="1" applyBorder="1" applyAlignment="1">
      <alignment/>
    </xf>
    <xf numFmtId="181" fontId="2" fillId="39" borderId="29" xfId="0" applyNumberFormat="1" applyFont="1" applyFill="1" applyBorder="1" applyAlignment="1">
      <alignment/>
    </xf>
    <xf numFmtId="181" fontId="2" fillId="39" borderId="30" xfId="0" applyNumberFormat="1" applyFont="1" applyFill="1" applyBorder="1" applyAlignment="1">
      <alignment/>
    </xf>
    <xf numFmtId="181" fontId="2" fillId="39" borderId="12" xfId="0" applyNumberFormat="1" applyFont="1" applyFill="1" applyBorder="1" applyAlignment="1">
      <alignment/>
    </xf>
    <xf numFmtId="1" fontId="25" fillId="35" borderId="33" xfId="0" applyNumberFormat="1" applyFont="1" applyFill="1" applyBorder="1" applyAlignment="1">
      <alignment horizontal="left"/>
    </xf>
    <xf numFmtId="0" fontId="26" fillId="35" borderId="13" xfId="0" applyFont="1" applyFill="1" applyBorder="1" applyAlignment="1">
      <alignment horizontal="left"/>
    </xf>
    <xf numFmtId="1" fontId="0" fillId="0" borderId="16" xfId="0" applyNumberFormat="1" applyFont="1" applyFill="1" applyBorder="1" applyAlignment="1">
      <alignment horizontal="left"/>
    </xf>
    <xf numFmtId="1" fontId="0" fillId="0" borderId="34" xfId="0" applyNumberFormat="1" applyFont="1" applyFill="1" applyBorder="1" applyAlignment="1">
      <alignment horizontal="left"/>
    </xf>
    <xf numFmtId="1" fontId="0" fillId="0" borderId="35" xfId="0" applyNumberFormat="1" applyFont="1" applyFill="1" applyBorder="1" applyAlignment="1">
      <alignment horizontal="left"/>
    </xf>
    <xf numFmtId="180" fontId="2" fillId="38" borderId="31" xfId="0" applyNumberFormat="1" applyFont="1" applyFill="1" applyBorder="1" applyAlignment="1">
      <alignment horizontal="right" wrapText="1"/>
    </xf>
    <xf numFmtId="0" fontId="2" fillId="38" borderId="32" xfId="0" applyFont="1" applyFill="1" applyBorder="1" applyAlignment="1">
      <alignment horizontal="right"/>
    </xf>
    <xf numFmtId="1" fontId="25" fillId="35" borderId="28" xfId="0" applyNumberFormat="1" applyFont="1" applyFill="1" applyBorder="1" applyAlignment="1">
      <alignment horizontal="left"/>
    </xf>
    <xf numFmtId="0" fontId="26" fillId="35" borderId="29" xfId="0" applyFont="1" applyFill="1" applyBorder="1" applyAlignment="1">
      <alignment horizontal="left"/>
    </xf>
    <xf numFmtId="1" fontId="0" fillId="0" borderId="30" xfId="0" applyNumberFormat="1" applyFont="1" applyFill="1" applyBorder="1" applyAlignment="1">
      <alignment horizontal="left"/>
    </xf>
    <xf numFmtId="1" fontId="0" fillId="0" borderId="36" xfId="0" applyNumberFormat="1" applyFont="1" applyFill="1" applyBorder="1" applyAlignment="1">
      <alignment horizontal="left"/>
    </xf>
    <xf numFmtId="1" fontId="0" fillId="0" borderId="37" xfId="0" applyNumberFormat="1" applyFont="1" applyFill="1" applyBorder="1" applyAlignment="1">
      <alignment horizontal="left"/>
    </xf>
    <xf numFmtId="1" fontId="25" fillId="35" borderId="31" xfId="0" applyNumberFormat="1" applyFont="1" applyFill="1" applyBorder="1" applyAlignment="1">
      <alignment horizontal="left"/>
    </xf>
    <xf numFmtId="0" fontId="26" fillId="35" borderId="32" xfId="0" applyFont="1" applyFill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0" borderId="38" xfId="0" applyFont="1" applyBorder="1" applyAlignment="1">
      <alignment horizontal="left"/>
    </xf>
    <xf numFmtId="0" fontId="0" fillId="0" borderId="39" xfId="0" applyFont="1" applyBorder="1" applyAlignment="1">
      <alignment horizontal="left"/>
    </xf>
    <xf numFmtId="181" fontId="2" fillId="38" borderId="32" xfId="0" applyNumberFormat="1" applyFont="1" applyFill="1" applyBorder="1" applyAlignment="1">
      <alignment/>
    </xf>
    <xf numFmtId="181" fontId="2" fillId="38" borderId="15" xfId="0" applyNumberFormat="1" applyFont="1" applyFill="1" applyBorder="1" applyAlignment="1">
      <alignment/>
    </xf>
    <xf numFmtId="181" fontId="2" fillId="38" borderId="10" xfId="0" applyNumberFormat="1" applyFont="1" applyFill="1" applyBorder="1" applyAlignment="1">
      <alignment/>
    </xf>
  </cellXfs>
  <cellStyles count="51">
    <cellStyle name="Normal" xfId="0"/>
    <cellStyle name="20 % – Zvýraznění3" xfId="15"/>
    <cellStyle name="20 % - zvýraznenie1" xfId="16"/>
    <cellStyle name="20 % - zvýraznenie2" xfId="17"/>
    <cellStyle name="20 % - zvýraznenie3" xfId="18"/>
    <cellStyle name="20 % - zvýraznenie4" xfId="19"/>
    <cellStyle name="20 % - zvýraznenie5" xfId="20"/>
    <cellStyle name="20 % - zvýraznenie6" xfId="21"/>
    <cellStyle name="40 % - zvýraznenie1" xfId="22"/>
    <cellStyle name="40 % - zvýraznenie2" xfId="23"/>
    <cellStyle name="40 % - zvýraznenie3" xfId="24"/>
    <cellStyle name="40 % - zvýraznenie4" xfId="25"/>
    <cellStyle name="40 % - zvýraznenie5" xfId="26"/>
    <cellStyle name="40 % - zvýraznenie6" xfId="27"/>
    <cellStyle name="60 % - zvýraznenie1" xfId="28"/>
    <cellStyle name="60 % - zvýraznenie2" xfId="29"/>
    <cellStyle name="60 % - zvýraznenie3" xfId="30"/>
    <cellStyle name="60 % - zvýraznenie4" xfId="31"/>
    <cellStyle name="60 % - zvýraznenie5" xfId="32"/>
    <cellStyle name="60 % - zvýraznenie6" xfId="33"/>
    <cellStyle name="Comma" xfId="34"/>
    <cellStyle name="Comma [0]" xfId="35"/>
    <cellStyle name="Dobrá" xfId="36"/>
    <cellStyle name="Excel Built-in Normal" xfId="37"/>
    <cellStyle name="Hyperlink" xfId="38"/>
    <cellStyle name="Kontrolná bun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eutrálna" xfId="46"/>
    <cellStyle name="Percent" xfId="47"/>
    <cellStyle name="Followed Hyperlink" xfId="48"/>
    <cellStyle name="Poznámka" xfId="49"/>
    <cellStyle name="Prepojená bunka" xfId="50"/>
    <cellStyle name="Spolu" xfId="51"/>
    <cellStyle name="Text upozornenia" xfId="52"/>
    <cellStyle name="Titul" xfId="53"/>
    <cellStyle name="Vstup" xfId="54"/>
    <cellStyle name="Výpočet" xfId="55"/>
    <cellStyle name="Výstup" xfId="56"/>
    <cellStyle name="Vysvetľujúci text" xfId="57"/>
    <cellStyle name="Zlá" xfId="58"/>
    <cellStyle name="Zvýraznenie1" xfId="59"/>
    <cellStyle name="Zvýraznenie2" xfId="60"/>
    <cellStyle name="Zvýraznenie3" xfId="61"/>
    <cellStyle name="Zvýraznenie4" xfId="62"/>
    <cellStyle name="Zvýraznenie5" xfId="63"/>
    <cellStyle name="Zvýraznenie6" xfId="64"/>
  </cellStyles>
  <dxfs count="4">
    <dxf>
      <font>
        <color auto="1"/>
      </font>
    </dxf>
    <dxf>
      <font>
        <color indexed="41"/>
      </font>
    </dxf>
    <dxf>
      <font>
        <color rgb="FFCCFFFF"/>
      </font>
      <border/>
    </dxf>
    <dxf>
      <font>
        <color auto="1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5"/>
  <sheetViews>
    <sheetView tabSelected="1" zoomScale="70" zoomScaleNormal="70" zoomScalePageLayoutView="0" workbookViewId="0" topLeftCell="A1">
      <selection activeCell="J9" sqref="J9"/>
    </sheetView>
  </sheetViews>
  <sheetFormatPr defaultColWidth="9.00390625" defaultRowHeight="12.75"/>
  <cols>
    <col min="1" max="1" width="7.125" style="27" customWidth="1"/>
    <col min="2" max="2" width="67.50390625" style="0" customWidth="1"/>
    <col min="3" max="3" width="56.00390625" style="0" customWidth="1"/>
    <col min="4" max="4" width="7.50390625" style="11" customWidth="1"/>
    <col min="5" max="5" width="6.50390625" style="1" customWidth="1"/>
    <col min="6" max="6" width="13.125" style="0" customWidth="1"/>
    <col min="7" max="7" width="12.875" style="0" customWidth="1"/>
    <col min="8" max="8" width="12.50390625" style="0" customWidth="1"/>
    <col min="9" max="9" width="13.875" style="0" customWidth="1"/>
    <col min="10" max="10" width="8.375" style="0" customWidth="1"/>
    <col min="11" max="11" width="10.375" style="0" customWidth="1"/>
    <col min="12" max="12" width="3.625" style="7" customWidth="1"/>
  </cols>
  <sheetData>
    <row r="1" ht="46.5" customHeight="1" thickBot="1">
      <c r="B1" s="32" t="s">
        <v>69</v>
      </c>
    </row>
    <row r="2" spans="2:10" ht="32.25" customHeight="1">
      <c r="B2" s="124" t="s">
        <v>61</v>
      </c>
      <c r="C2" s="125"/>
      <c r="D2" s="126" t="s">
        <v>62</v>
      </c>
      <c r="E2" s="127"/>
      <c r="F2" s="127"/>
      <c r="G2" s="127"/>
      <c r="H2" s="127"/>
      <c r="I2" s="127"/>
      <c r="J2" s="128"/>
    </row>
    <row r="3" spans="2:10" ht="31.5" customHeight="1">
      <c r="B3" s="112" t="s">
        <v>63</v>
      </c>
      <c r="C3" s="113"/>
      <c r="D3" s="114" t="s">
        <v>64</v>
      </c>
      <c r="E3" s="115"/>
      <c r="F3" s="115"/>
      <c r="G3" s="115"/>
      <c r="H3" s="115"/>
      <c r="I3" s="115"/>
      <c r="J3" s="116"/>
    </row>
    <row r="4" spans="2:10" ht="33" customHeight="1">
      <c r="B4" s="112" t="s">
        <v>65</v>
      </c>
      <c r="C4" s="113"/>
      <c r="D4" s="114" t="s">
        <v>66</v>
      </c>
      <c r="E4" s="115"/>
      <c r="F4" s="115"/>
      <c r="G4" s="115"/>
      <c r="H4" s="115"/>
      <c r="I4" s="115"/>
      <c r="J4" s="116"/>
    </row>
    <row r="5" spans="2:10" ht="42" customHeight="1" thickBot="1">
      <c r="B5" s="119" t="s">
        <v>67</v>
      </c>
      <c r="C5" s="120"/>
      <c r="D5" s="121" t="s">
        <v>68</v>
      </c>
      <c r="E5" s="122"/>
      <c r="F5" s="122"/>
      <c r="G5" s="122"/>
      <c r="H5" s="122"/>
      <c r="I5" s="122"/>
      <c r="J5" s="123"/>
    </row>
    <row r="6" spans="1:12" s="5" customFormat="1" ht="39">
      <c r="A6" s="28" t="s">
        <v>16</v>
      </c>
      <c r="B6" s="35" t="s">
        <v>17</v>
      </c>
      <c r="C6" s="25" t="s">
        <v>60</v>
      </c>
      <c r="D6" s="12" t="s">
        <v>3</v>
      </c>
      <c r="E6" s="9" t="s">
        <v>4</v>
      </c>
      <c r="F6" s="10" t="s">
        <v>5</v>
      </c>
      <c r="G6" s="10" t="s">
        <v>8</v>
      </c>
      <c r="H6" s="10" t="s">
        <v>6</v>
      </c>
      <c r="I6" s="10" t="s">
        <v>7</v>
      </c>
      <c r="J6" s="10" t="s">
        <v>10</v>
      </c>
      <c r="K6" s="10" t="s">
        <v>9</v>
      </c>
      <c r="L6" s="8"/>
    </row>
    <row r="7" spans="1:12" s="26" customFormat="1" ht="41.25" customHeight="1">
      <c r="A7" s="40"/>
      <c r="B7" s="36" t="s">
        <v>18</v>
      </c>
      <c r="C7" s="37"/>
      <c r="D7" s="56"/>
      <c r="E7" s="41"/>
      <c r="F7" s="42"/>
      <c r="G7" s="43"/>
      <c r="H7" s="44"/>
      <c r="I7" s="43"/>
      <c r="J7" s="45"/>
      <c r="K7" s="46"/>
      <c r="L7" s="47"/>
    </row>
    <row r="8" spans="1:12" s="26" customFormat="1" ht="22.5" customHeight="1">
      <c r="A8" s="40"/>
      <c r="B8" s="39" t="s">
        <v>22</v>
      </c>
      <c r="C8" s="37"/>
      <c r="D8" s="56"/>
      <c r="E8" s="41"/>
      <c r="F8" s="42"/>
      <c r="G8" s="43"/>
      <c r="H8" s="44"/>
      <c r="I8" s="43"/>
      <c r="J8" s="45"/>
      <c r="K8" s="46"/>
      <c r="L8" s="47"/>
    </row>
    <row r="9" spans="1:12" s="26" customFormat="1" ht="408.75" customHeight="1">
      <c r="A9" s="48">
        <v>6</v>
      </c>
      <c r="B9" s="60" t="s">
        <v>19</v>
      </c>
      <c r="C9" s="74" t="s">
        <v>42</v>
      </c>
      <c r="D9" s="55">
        <v>1</v>
      </c>
      <c r="E9" s="49" t="s">
        <v>15</v>
      </c>
      <c r="F9" s="50">
        <v>0</v>
      </c>
      <c r="G9" s="51">
        <f aca="true" t="shared" si="0" ref="G9:G36">D9*F9</f>
        <v>0</v>
      </c>
      <c r="H9" s="52">
        <f aca="true" t="shared" si="1" ref="H9:H36">K9/D9+F9</f>
        <v>0</v>
      </c>
      <c r="I9" s="51">
        <f aca="true" t="shared" si="2" ref="I9:I36">G9+K9</f>
        <v>0</v>
      </c>
      <c r="J9" s="53">
        <v>20</v>
      </c>
      <c r="K9" s="54">
        <f aca="true" t="shared" si="3" ref="K9:K36">ROUND(G9*J9/100,3)</f>
        <v>0</v>
      </c>
      <c r="L9" s="47"/>
    </row>
    <row r="10" spans="1:12" s="26" customFormat="1" ht="137.25" customHeight="1">
      <c r="A10" s="48">
        <v>7</v>
      </c>
      <c r="B10" s="61" t="s">
        <v>20</v>
      </c>
      <c r="C10" s="60" t="s">
        <v>43</v>
      </c>
      <c r="D10" s="55">
        <v>8</v>
      </c>
      <c r="E10" s="49" t="s">
        <v>15</v>
      </c>
      <c r="F10" s="50">
        <v>0</v>
      </c>
      <c r="G10" s="51">
        <f t="shared" si="0"/>
        <v>0</v>
      </c>
      <c r="H10" s="52">
        <f t="shared" si="1"/>
        <v>0</v>
      </c>
      <c r="I10" s="51">
        <f t="shared" si="2"/>
        <v>0</v>
      </c>
      <c r="J10" s="53">
        <v>20</v>
      </c>
      <c r="K10" s="54">
        <f t="shared" si="3"/>
        <v>0</v>
      </c>
      <c r="L10" s="47"/>
    </row>
    <row r="11" spans="1:12" s="26" customFormat="1" ht="160.5" customHeight="1">
      <c r="A11" s="48">
        <v>8</v>
      </c>
      <c r="B11" s="62" t="s">
        <v>21</v>
      </c>
      <c r="C11" s="62" t="s">
        <v>44</v>
      </c>
      <c r="D11" s="55">
        <v>16</v>
      </c>
      <c r="E11" s="49" t="s">
        <v>15</v>
      </c>
      <c r="F11" s="50">
        <v>0</v>
      </c>
      <c r="G11" s="51">
        <f t="shared" si="0"/>
        <v>0</v>
      </c>
      <c r="H11" s="52">
        <f t="shared" si="1"/>
        <v>0</v>
      </c>
      <c r="I11" s="51">
        <f t="shared" si="2"/>
        <v>0</v>
      </c>
      <c r="J11" s="53">
        <v>20</v>
      </c>
      <c r="K11" s="54">
        <f t="shared" si="3"/>
        <v>0</v>
      </c>
      <c r="L11" s="47"/>
    </row>
    <row r="12" spans="1:12" s="26" customFormat="1" ht="30.75">
      <c r="A12" s="40"/>
      <c r="B12" s="63" t="s">
        <v>23</v>
      </c>
      <c r="C12" s="37"/>
      <c r="D12" s="56"/>
      <c r="E12" s="41"/>
      <c r="F12" s="42"/>
      <c r="G12" s="43"/>
      <c r="H12" s="44"/>
      <c r="I12" s="43"/>
      <c r="J12" s="45"/>
      <c r="K12" s="46"/>
      <c r="L12" s="47"/>
    </row>
    <row r="13" spans="1:12" s="26" customFormat="1" ht="15">
      <c r="A13" s="40"/>
      <c r="B13" s="64" t="s">
        <v>22</v>
      </c>
      <c r="C13" s="37"/>
      <c r="D13" s="56"/>
      <c r="E13" s="41"/>
      <c r="F13" s="42"/>
      <c r="G13" s="43"/>
      <c r="H13" s="44"/>
      <c r="I13" s="43"/>
      <c r="J13" s="45"/>
      <c r="K13" s="46"/>
      <c r="L13" s="47"/>
    </row>
    <row r="14" spans="1:12" s="26" customFormat="1" ht="72.75" customHeight="1">
      <c r="A14" s="48">
        <v>1</v>
      </c>
      <c r="B14" s="65" t="s">
        <v>24</v>
      </c>
      <c r="C14" s="74" t="s">
        <v>45</v>
      </c>
      <c r="D14" s="55">
        <v>15</v>
      </c>
      <c r="E14" s="49" t="s">
        <v>15</v>
      </c>
      <c r="F14" s="50">
        <v>0</v>
      </c>
      <c r="G14" s="51">
        <f t="shared" si="0"/>
        <v>0</v>
      </c>
      <c r="H14" s="52">
        <f t="shared" si="1"/>
        <v>0</v>
      </c>
      <c r="I14" s="51">
        <f t="shared" si="2"/>
        <v>0</v>
      </c>
      <c r="J14" s="53">
        <v>20</v>
      </c>
      <c r="K14" s="54">
        <f t="shared" si="3"/>
        <v>0</v>
      </c>
      <c r="L14" s="47"/>
    </row>
    <row r="15" spans="1:12" s="26" customFormat="1" ht="72.75" customHeight="1">
      <c r="A15" s="48">
        <v>2</v>
      </c>
      <c r="B15" s="60" t="s">
        <v>25</v>
      </c>
      <c r="C15" s="74" t="s">
        <v>46</v>
      </c>
      <c r="D15" s="55">
        <v>1</v>
      </c>
      <c r="E15" s="49" t="s">
        <v>15</v>
      </c>
      <c r="F15" s="50">
        <v>0</v>
      </c>
      <c r="G15" s="51">
        <f t="shared" si="0"/>
        <v>0</v>
      </c>
      <c r="H15" s="52">
        <f t="shared" si="1"/>
        <v>0</v>
      </c>
      <c r="I15" s="51">
        <f t="shared" si="2"/>
        <v>0</v>
      </c>
      <c r="J15" s="53">
        <v>20</v>
      </c>
      <c r="K15" s="54">
        <f t="shared" si="3"/>
        <v>0</v>
      </c>
      <c r="L15" s="47"/>
    </row>
    <row r="16" spans="1:12" s="26" customFormat="1" ht="64.5" customHeight="1">
      <c r="A16" s="48">
        <v>3</v>
      </c>
      <c r="B16" s="60" t="s">
        <v>26</v>
      </c>
      <c r="C16" s="74" t="s">
        <v>47</v>
      </c>
      <c r="D16" s="55">
        <v>1</v>
      </c>
      <c r="E16" s="49" t="s">
        <v>15</v>
      </c>
      <c r="F16" s="50">
        <v>0</v>
      </c>
      <c r="G16" s="51">
        <f t="shared" si="0"/>
        <v>0</v>
      </c>
      <c r="H16" s="52">
        <f t="shared" si="1"/>
        <v>0</v>
      </c>
      <c r="I16" s="51">
        <f t="shared" si="2"/>
        <v>0</v>
      </c>
      <c r="J16" s="53">
        <v>20</v>
      </c>
      <c r="K16" s="54">
        <f t="shared" si="3"/>
        <v>0</v>
      </c>
      <c r="L16" s="47"/>
    </row>
    <row r="17" spans="1:12" s="26" customFormat="1" ht="57.75" customHeight="1">
      <c r="A17" s="48">
        <v>4</v>
      </c>
      <c r="B17" s="60" t="s">
        <v>27</v>
      </c>
      <c r="C17" s="74" t="s">
        <v>48</v>
      </c>
      <c r="D17" s="55">
        <v>20</v>
      </c>
      <c r="E17" s="49" t="s">
        <v>15</v>
      </c>
      <c r="F17" s="50">
        <v>0</v>
      </c>
      <c r="G17" s="51">
        <f t="shared" si="0"/>
        <v>0</v>
      </c>
      <c r="H17" s="52">
        <f t="shared" si="1"/>
        <v>0</v>
      </c>
      <c r="I17" s="51">
        <f t="shared" si="2"/>
        <v>0</v>
      </c>
      <c r="J17" s="53">
        <v>20</v>
      </c>
      <c r="K17" s="54">
        <f t="shared" si="3"/>
        <v>0</v>
      </c>
      <c r="L17" s="47"/>
    </row>
    <row r="18" spans="1:12" s="26" customFormat="1" ht="65.25" customHeight="1">
      <c r="A18" s="48">
        <v>5</v>
      </c>
      <c r="B18" s="66" t="s">
        <v>28</v>
      </c>
      <c r="C18" s="74" t="s">
        <v>49</v>
      </c>
      <c r="D18" s="55">
        <v>20</v>
      </c>
      <c r="E18" s="49" t="s">
        <v>15</v>
      </c>
      <c r="F18" s="50">
        <v>0</v>
      </c>
      <c r="G18" s="51">
        <f t="shared" si="0"/>
        <v>0</v>
      </c>
      <c r="H18" s="52">
        <f t="shared" si="1"/>
        <v>0</v>
      </c>
      <c r="I18" s="51">
        <f t="shared" si="2"/>
        <v>0</v>
      </c>
      <c r="J18" s="53">
        <v>20</v>
      </c>
      <c r="K18" s="54">
        <f t="shared" si="3"/>
        <v>0</v>
      </c>
      <c r="L18" s="47"/>
    </row>
    <row r="19" spans="1:12" s="26" customFormat="1" ht="86.25" customHeight="1">
      <c r="A19" s="48">
        <v>6</v>
      </c>
      <c r="B19" s="67" t="s">
        <v>29</v>
      </c>
      <c r="C19" s="74" t="s">
        <v>50</v>
      </c>
      <c r="D19" s="55">
        <v>1</v>
      </c>
      <c r="E19" s="49" t="s">
        <v>15</v>
      </c>
      <c r="F19" s="50">
        <v>0</v>
      </c>
      <c r="G19" s="51">
        <f t="shared" si="0"/>
        <v>0</v>
      </c>
      <c r="H19" s="52">
        <f t="shared" si="1"/>
        <v>0</v>
      </c>
      <c r="I19" s="51">
        <f t="shared" si="2"/>
        <v>0</v>
      </c>
      <c r="J19" s="53">
        <v>20</v>
      </c>
      <c r="K19" s="54">
        <f t="shared" si="3"/>
        <v>0</v>
      </c>
      <c r="L19" s="47"/>
    </row>
    <row r="20" spans="1:12" s="26" customFormat="1" ht="48.75" customHeight="1">
      <c r="A20" s="40"/>
      <c r="B20" s="68" t="s">
        <v>51</v>
      </c>
      <c r="C20" s="38"/>
      <c r="D20" s="56"/>
      <c r="E20" s="41"/>
      <c r="F20" s="42"/>
      <c r="G20" s="43"/>
      <c r="H20" s="44"/>
      <c r="I20" s="43"/>
      <c r="J20" s="45"/>
      <c r="K20" s="46"/>
      <c r="L20" s="57"/>
    </row>
    <row r="21" spans="1:12" s="26" customFormat="1" ht="23.25" customHeight="1">
      <c r="A21" s="40"/>
      <c r="B21" s="64" t="s">
        <v>22</v>
      </c>
      <c r="C21" s="38"/>
      <c r="D21" s="56"/>
      <c r="E21" s="41"/>
      <c r="F21" s="42"/>
      <c r="G21" s="43"/>
      <c r="H21" s="44"/>
      <c r="I21" s="43"/>
      <c r="J21" s="45"/>
      <c r="K21" s="46"/>
      <c r="L21" s="57"/>
    </row>
    <row r="22" spans="1:12" s="26" customFormat="1" ht="367.5" customHeight="1">
      <c r="A22" s="48">
        <v>1</v>
      </c>
      <c r="B22" s="69" t="s">
        <v>30</v>
      </c>
      <c r="C22" s="74" t="s">
        <v>52</v>
      </c>
      <c r="D22" s="55">
        <v>1</v>
      </c>
      <c r="E22" s="49" t="s">
        <v>15</v>
      </c>
      <c r="F22" s="50">
        <v>0</v>
      </c>
      <c r="G22" s="51">
        <f t="shared" si="0"/>
        <v>0</v>
      </c>
      <c r="H22" s="52">
        <f t="shared" si="1"/>
        <v>0</v>
      </c>
      <c r="I22" s="51">
        <f t="shared" si="2"/>
        <v>0</v>
      </c>
      <c r="J22" s="53">
        <v>20</v>
      </c>
      <c r="K22" s="54">
        <f t="shared" si="3"/>
        <v>0</v>
      </c>
      <c r="L22" s="47"/>
    </row>
    <row r="23" spans="1:12" s="26" customFormat="1" ht="109.5" customHeight="1">
      <c r="A23" s="48">
        <v>2</v>
      </c>
      <c r="B23" s="70" t="s">
        <v>31</v>
      </c>
      <c r="C23" s="62" t="s">
        <v>53</v>
      </c>
      <c r="D23" s="55">
        <v>1</v>
      </c>
      <c r="E23" s="49" t="s">
        <v>15</v>
      </c>
      <c r="F23" s="50">
        <v>0</v>
      </c>
      <c r="G23" s="51">
        <f t="shared" si="0"/>
        <v>0</v>
      </c>
      <c r="H23" s="52">
        <f t="shared" si="1"/>
        <v>0</v>
      </c>
      <c r="I23" s="51">
        <f t="shared" si="2"/>
        <v>0</v>
      </c>
      <c r="J23" s="53">
        <v>20</v>
      </c>
      <c r="K23" s="54">
        <f t="shared" si="3"/>
        <v>0</v>
      </c>
      <c r="L23" s="47"/>
    </row>
    <row r="24" spans="1:12" s="26" customFormat="1" ht="409.5" customHeight="1">
      <c r="A24" s="48">
        <v>3</v>
      </c>
      <c r="B24" s="71" t="s">
        <v>32</v>
      </c>
      <c r="C24" s="80" t="s">
        <v>54</v>
      </c>
      <c r="D24" s="55">
        <v>10</v>
      </c>
      <c r="E24" s="49" t="s">
        <v>15</v>
      </c>
      <c r="F24" s="50">
        <v>0</v>
      </c>
      <c r="G24" s="51">
        <f t="shared" si="0"/>
        <v>0</v>
      </c>
      <c r="H24" s="52">
        <f t="shared" si="1"/>
        <v>0</v>
      </c>
      <c r="I24" s="51">
        <f t="shared" si="2"/>
        <v>0</v>
      </c>
      <c r="J24" s="53">
        <v>20</v>
      </c>
      <c r="K24" s="54">
        <f t="shared" si="3"/>
        <v>0</v>
      </c>
      <c r="L24" s="47"/>
    </row>
    <row r="25" spans="1:12" s="26" customFormat="1" ht="403.5" customHeight="1">
      <c r="A25" s="48">
        <v>4</v>
      </c>
      <c r="B25" s="71" t="s">
        <v>33</v>
      </c>
      <c r="C25" s="78" t="s">
        <v>55</v>
      </c>
      <c r="D25" s="55">
        <v>3</v>
      </c>
      <c r="E25" s="49" t="s">
        <v>15</v>
      </c>
      <c r="F25" s="50">
        <v>0</v>
      </c>
      <c r="G25" s="51">
        <f t="shared" si="0"/>
        <v>0</v>
      </c>
      <c r="H25" s="52">
        <f t="shared" si="1"/>
        <v>0</v>
      </c>
      <c r="I25" s="51">
        <f t="shared" si="2"/>
        <v>0</v>
      </c>
      <c r="J25" s="53">
        <v>20</v>
      </c>
      <c r="K25" s="54">
        <f t="shared" si="3"/>
        <v>0</v>
      </c>
      <c r="L25" s="47"/>
    </row>
    <row r="26" spans="1:12" s="26" customFormat="1" ht="409.5" customHeight="1">
      <c r="A26" s="48">
        <v>5</v>
      </c>
      <c r="B26" s="71" t="s">
        <v>39</v>
      </c>
      <c r="C26" s="79" t="s">
        <v>56</v>
      </c>
      <c r="D26" s="55">
        <v>1</v>
      </c>
      <c r="E26" s="49" t="s">
        <v>15</v>
      </c>
      <c r="F26" s="50">
        <v>0</v>
      </c>
      <c r="G26" s="51">
        <f t="shared" si="0"/>
        <v>0</v>
      </c>
      <c r="H26" s="52">
        <f t="shared" si="1"/>
        <v>0</v>
      </c>
      <c r="I26" s="51">
        <f t="shared" si="2"/>
        <v>0</v>
      </c>
      <c r="J26" s="53">
        <v>20</v>
      </c>
      <c r="K26" s="54">
        <f t="shared" si="3"/>
        <v>0</v>
      </c>
      <c r="L26" s="47"/>
    </row>
    <row r="27" spans="1:12" s="26" customFormat="1" ht="111" customHeight="1">
      <c r="A27" s="48">
        <v>6</v>
      </c>
      <c r="B27" s="71" t="s">
        <v>34</v>
      </c>
      <c r="C27" s="76" t="s">
        <v>57</v>
      </c>
      <c r="D27" s="55">
        <v>2</v>
      </c>
      <c r="E27" s="49" t="s">
        <v>15</v>
      </c>
      <c r="F27" s="50">
        <v>0</v>
      </c>
      <c r="G27" s="51">
        <f t="shared" si="0"/>
        <v>0</v>
      </c>
      <c r="H27" s="52">
        <f t="shared" si="1"/>
        <v>0</v>
      </c>
      <c r="I27" s="51">
        <f t="shared" si="2"/>
        <v>0</v>
      </c>
      <c r="J27" s="53">
        <v>20</v>
      </c>
      <c r="K27" s="54">
        <f t="shared" si="3"/>
        <v>0</v>
      </c>
      <c r="L27" s="47"/>
    </row>
    <row r="28" spans="1:12" s="26" customFormat="1" ht="129.75" customHeight="1">
      <c r="A28" s="48">
        <v>7</v>
      </c>
      <c r="B28" s="62" t="s">
        <v>35</v>
      </c>
      <c r="C28" s="77" t="s">
        <v>58</v>
      </c>
      <c r="D28" s="55">
        <v>16</v>
      </c>
      <c r="E28" s="49" t="s">
        <v>15</v>
      </c>
      <c r="F28" s="50">
        <v>0</v>
      </c>
      <c r="G28" s="51">
        <f t="shared" si="0"/>
        <v>0</v>
      </c>
      <c r="H28" s="52">
        <f t="shared" si="1"/>
        <v>0</v>
      </c>
      <c r="I28" s="51">
        <f t="shared" si="2"/>
        <v>0</v>
      </c>
      <c r="J28" s="53">
        <v>20</v>
      </c>
      <c r="K28" s="54">
        <f t="shared" si="3"/>
        <v>0</v>
      </c>
      <c r="L28" s="47"/>
    </row>
    <row r="29" spans="1:12" s="26" customFormat="1" ht="320.25" customHeight="1">
      <c r="A29" s="48">
        <v>8</v>
      </c>
      <c r="B29" s="60" t="s">
        <v>36</v>
      </c>
      <c r="C29" s="77" t="s">
        <v>52</v>
      </c>
      <c r="D29" s="55">
        <v>1</v>
      </c>
      <c r="E29" s="49" t="s">
        <v>15</v>
      </c>
      <c r="F29" s="50">
        <v>0</v>
      </c>
      <c r="G29" s="51">
        <f t="shared" si="0"/>
        <v>0</v>
      </c>
      <c r="H29" s="52">
        <f t="shared" si="1"/>
        <v>0</v>
      </c>
      <c r="I29" s="51">
        <f t="shared" si="2"/>
        <v>0</v>
      </c>
      <c r="J29" s="53">
        <v>20</v>
      </c>
      <c r="K29" s="54">
        <f t="shared" si="3"/>
        <v>0</v>
      </c>
      <c r="L29" s="47"/>
    </row>
    <row r="30" spans="1:12" s="26" customFormat="1" ht="144" customHeight="1">
      <c r="A30" s="48">
        <v>9</v>
      </c>
      <c r="B30" s="62" t="s">
        <v>31</v>
      </c>
      <c r="C30" s="62" t="s">
        <v>53</v>
      </c>
      <c r="D30" s="55">
        <v>1</v>
      </c>
      <c r="E30" s="49" t="s">
        <v>15</v>
      </c>
      <c r="F30" s="50">
        <v>0</v>
      </c>
      <c r="G30" s="51">
        <f t="shared" si="0"/>
        <v>0</v>
      </c>
      <c r="H30" s="52">
        <f t="shared" si="1"/>
        <v>0</v>
      </c>
      <c r="I30" s="51">
        <f t="shared" si="2"/>
        <v>0</v>
      </c>
      <c r="J30" s="53">
        <v>20</v>
      </c>
      <c r="K30" s="54">
        <f t="shared" si="3"/>
        <v>0</v>
      </c>
      <c r="L30" s="47"/>
    </row>
    <row r="31" spans="1:12" s="26" customFormat="1" ht="409.5" customHeight="1">
      <c r="A31" s="48">
        <v>10</v>
      </c>
      <c r="B31" s="62" t="s">
        <v>37</v>
      </c>
      <c r="C31" s="81" t="s">
        <v>59</v>
      </c>
      <c r="D31" s="55">
        <v>10</v>
      </c>
      <c r="E31" s="49" t="s">
        <v>15</v>
      </c>
      <c r="F31" s="50">
        <v>0</v>
      </c>
      <c r="G31" s="51">
        <f t="shared" si="0"/>
        <v>0</v>
      </c>
      <c r="H31" s="52">
        <f t="shared" si="1"/>
        <v>0</v>
      </c>
      <c r="I31" s="51">
        <f t="shared" si="2"/>
        <v>0</v>
      </c>
      <c r="J31" s="53">
        <v>20</v>
      </c>
      <c r="K31" s="54">
        <f t="shared" si="3"/>
        <v>0</v>
      </c>
      <c r="L31" s="47"/>
    </row>
    <row r="32" spans="1:12" s="26" customFormat="1" ht="408.75" customHeight="1">
      <c r="A32" s="48">
        <v>11</v>
      </c>
      <c r="B32" s="62" t="s">
        <v>38</v>
      </c>
      <c r="C32" s="78" t="s">
        <v>55</v>
      </c>
      <c r="D32" s="55">
        <v>3</v>
      </c>
      <c r="E32" s="49" t="s">
        <v>15</v>
      </c>
      <c r="F32" s="50">
        <v>0</v>
      </c>
      <c r="G32" s="51">
        <f t="shared" si="0"/>
        <v>0</v>
      </c>
      <c r="H32" s="52">
        <f t="shared" si="1"/>
        <v>0</v>
      </c>
      <c r="I32" s="51">
        <f t="shared" si="2"/>
        <v>0</v>
      </c>
      <c r="J32" s="53">
        <v>20</v>
      </c>
      <c r="K32" s="54">
        <f t="shared" si="3"/>
        <v>0</v>
      </c>
      <c r="L32" s="47"/>
    </row>
    <row r="33" spans="1:12" s="26" customFormat="1" ht="409.5" customHeight="1">
      <c r="A33" s="48">
        <v>12</v>
      </c>
      <c r="B33" s="60" t="s">
        <v>40</v>
      </c>
      <c r="C33" s="79" t="s">
        <v>56</v>
      </c>
      <c r="D33" s="55">
        <v>1</v>
      </c>
      <c r="E33" s="49" t="s">
        <v>15</v>
      </c>
      <c r="F33" s="50">
        <v>0</v>
      </c>
      <c r="G33" s="51">
        <f t="shared" si="0"/>
        <v>0</v>
      </c>
      <c r="H33" s="52">
        <f t="shared" si="1"/>
        <v>0</v>
      </c>
      <c r="I33" s="51">
        <f t="shared" si="2"/>
        <v>0</v>
      </c>
      <c r="J33" s="53">
        <v>20</v>
      </c>
      <c r="K33" s="54">
        <f t="shared" si="3"/>
        <v>0</v>
      </c>
      <c r="L33" s="47"/>
    </row>
    <row r="34" spans="1:12" s="26" customFormat="1" ht="108.75" customHeight="1">
      <c r="A34" s="48">
        <v>13</v>
      </c>
      <c r="B34" s="72" t="s">
        <v>34</v>
      </c>
      <c r="C34" s="76" t="s">
        <v>57</v>
      </c>
      <c r="D34" s="55">
        <v>2</v>
      </c>
      <c r="E34" s="49" t="s">
        <v>15</v>
      </c>
      <c r="F34" s="50">
        <v>0</v>
      </c>
      <c r="G34" s="51">
        <f t="shared" si="0"/>
        <v>0</v>
      </c>
      <c r="H34" s="52">
        <f t="shared" si="1"/>
        <v>0</v>
      </c>
      <c r="I34" s="51">
        <f t="shared" si="2"/>
        <v>0</v>
      </c>
      <c r="J34" s="53">
        <v>20</v>
      </c>
      <c r="K34" s="54">
        <f t="shared" si="3"/>
        <v>0</v>
      </c>
      <c r="L34" s="47"/>
    </row>
    <row r="35" spans="1:12" s="26" customFormat="1" ht="135" customHeight="1">
      <c r="A35" s="48">
        <v>14</v>
      </c>
      <c r="B35" s="73" t="s">
        <v>41</v>
      </c>
      <c r="C35" s="77" t="s">
        <v>58</v>
      </c>
      <c r="D35" s="55">
        <v>16</v>
      </c>
      <c r="E35" s="49" t="s">
        <v>15</v>
      </c>
      <c r="F35" s="50">
        <v>0</v>
      </c>
      <c r="G35" s="51">
        <f t="shared" si="0"/>
        <v>0</v>
      </c>
      <c r="H35" s="52">
        <f t="shared" si="1"/>
        <v>0</v>
      </c>
      <c r="I35" s="51">
        <f t="shared" si="2"/>
        <v>0</v>
      </c>
      <c r="J35" s="53">
        <v>20</v>
      </c>
      <c r="K35" s="54">
        <f t="shared" si="3"/>
        <v>0</v>
      </c>
      <c r="L35" s="47"/>
    </row>
    <row r="36" spans="1:11" ht="14.25" thickBot="1">
      <c r="A36" s="29"/>
      <c r="B36" s="24"/>
      <c r="C36" s="34"/>
      <c r="D36" s="75"/>
      <c r="E36" s="21"/>
      <c r="F36" s="22"/>
      <c r="G36" s="14">
        <f t="shared" si="0"/>
        <v>0</v>
      </c>
      <c r="H36" s="23" t="e">
        <f t="shared" si="1"/>
        <v>#DIV/0!</v>
      </c>
      <c r="I36" s="14">
        <f t="shared" si="2"/>
        <v>0</v>
      </c>
      <c r="J36" s="13">
        <v>20</v>
      </c>
      <c r="K36" s="6">
        <f t="shared" si="3"/>
        <v>0</v>
      </c>
    </row>
    <row r="37" spans="1:11" ht="14.25" thickBot="1">
      <c r="A37" s="30"/>
      <c r="B37" s="58"/>
      <c r="C37" s="15"/>
      <c r="D37" s="16"/>
      <c r="E37" s="17"/>
      <c r="F37" s="18"/>
      <c r="G37" s="18">
        <f>SUM(G7:G36)</f>
        <v>0</v>
      </c>
      <c r="H37" s="18"/>
      <c r="I37" s="18">
        <f>SUMIF(J7:J36,"=10",G7:G36)</f>
        <v>0</v>
      </c>
      <c r="J37" s="19">
        <v>10</v>
      </c>
      <c r="K37" s="4">
        <f>SUMIF(J7:J36,"=10",K7:K36)</f>
        <v>0</v>
      </c>
    </row>
    <row r="38" spans="1:11" ht="14.25" thickBot="1">
      <c r="A38" s="30"/>
      <c r="B38" s="59"/>
      <c r="C38" s="15"/>
      <c r="D38" s="16"/>
      <c r="E38" s="17"/>
      <c r="F38" s="18"/>
      <c r="G38" s="18"/>
      <c r="H38" s="18"/>
      <c r="I38" s="18">
        <f>SUMIF(J7:J36,"=20",G7:G36)</f>
        <v>0</v>
      </c>
      <c r="J38" s="20">
        <v>20</v>
      </c>
      <c r="K38" s="3">
        <f>SUMIF(J7:J36,"=20",K7:K36)</f>
        <v>0</v>
      </c>
    </row>
    <row r="39" spans="2:11" ht="27" customHeight="1">
      <c r="B39" s="33"/>
      <c r="C39" s="33"/>
      <c r="F39" s="2"/>
      <c r="G39" s="117" t="s">
        <v>2</v>
      </c>
      <c r="H39" s="118"/>
      <c r="I39" s="129">
        <f>I37</f>
        <v>0</v>
      </c>
      <c r="J39" s="130"/>
      <c r="K39" s="131"/>
    </row>
    <row r="40" spans="6:11" ht="27" customHeight="1" thickBot="1">
      <c r="F40" s="2"/>
      <c r="G40" s="87" t="s">
        <v>1</v>
      </c>
      <c r="H40" s="88"/>
      <c r="I40" s="89">
        <f>K37</f>
        <v>0</v>
      </c>
      <c r="J40" s="90"/>
      <c r="K40" s="91"/>
    </row>
    <row r="41" spans="6:11" ht="27" customHeight="1" thickBot="1">
      <c r="F41" s="2"/>
      <c r="G41" s="82" t="s">
        <v>11</v>
      </c>
      <c r="H41" s="83"/>
      <c r="I41" s="84">
        <f>SUM(I39:I40)</f>
        <v>0</v>
      </c>
      <c r="J41" s="85"/>
      <c r="K41" s="86"/>
    </row>
    <row r="42" spans="2:11" ht="27" customHeight="1">
      <c r="B42" s="31"/>
      <c r="C42" s="31"/>
      <c r="F42" s="2"/>
      <c r="G42" s="102" t="s">
        <v>12</v>
      </c>
      <c r="H42" s="103"/>
      <c r="I42" s="106">
        <f>I38</f>
        <v>0</v>
      </c>
      <c r="J42" s="107"/>
      <c r="K42" s="108"/>
    </row>
    <row r="43" spans="6:11" ht="32.25" customHeight="1" thickBot="1">
      <c r="F43" s="2"/>
      <c r="G43" s="104" t="s">
        <v>13</v>
      </c>
      <c r="H43" s="105"/>
      <c r="I43" s="109">
        <f>K38</f>
        <v>0</v>
      </c>
      <c r="J43" s="110"/>
      <c r="K43" s="111"/>
    </row>
    <row r="44" spans="6:11" ht="14.25" thickBot="1">
      <c r="F44" s="2"/>
      <c r="G44" s="92" t="s">
        <v>14</v>
      </c>
      <c r="H44" s="93"/>
      <c r="I44" s="94">
        <f>SUM(I42:I43)</f>
        <v>0</v>
      </c>
      <c r="J44" s="95"/>
      <c r="K44" s="96"/>
    </row>
    <row r="45" spans="3:11" ht="33.75" customHeight="1" thickBot="1">
      <c r="C45" t="s">
        <v>70</v>
      </c>
      <c r="G45" s="97" t="s">
        <v>0</v>
      </c>
      <c r="H45" s="98"/>
      <c r="I45" s="99">
        <f>ROUND(I39,2)+ROUND(I40,2)+ROUND(I42,2)+ROUND(I43,2)</f>
        <v>0</v>
      </c>
      <c r="J45" s="100"/>
      <c r="K45" s="101"/>
    </row>
  </sheetData>
  <sheetProtection/>
  <mergeCells count="22">
    <mergeCell ref="B4:C4"/>
    <mergeCell ref="D4:J4"/>
    <mergeCell ref="G39:H39"/>
    <mergeCell ref="B5:C5"/>
    <mergeCell ref="D5:J5"/>
    <mergeCell ref="B2:C2"/>
    <mergeCell ref="D2:J2"/>
    <mergeCell ref="B3:C3"/>
    <mergeCell ref="D3:J3"/>
    <mergeCell ref="I39:K39"/>
    <mergeCell ref="G45:H45"/>
    <mergeCell ref="I45:K45"/>
    <mergeCell ref="G42:H42"/>
    <mergeCell ref="G43:H43"/>
    <mergeCell ref="I42:K42"/>
    <mergeCell ref="I43:K43"/>
    <mergeCell ref="G41:H41"/>
    <mergeCell ref="I41:K41"/>
    <mergeCell ref="G40:H40"/>
    <mergeCell ref="I40:K40"/>
    <mergeCell ref="G44:H44"/>
    <mergeCell ref="I44:K44"/>
  </mergeCells>
  <conditionalFormatting sqref="I7:I36 J7:K38 G7:G36 I12:K13">
    <cfRule type="cellIs" priority="1" dxfId="2" operator="equal" stopIfTrue="1">
      <formula>0</formula>
    </cfRule>
  </conditionalFormatting>
  <conditionalFormatting sqref="H7:H36">
    <cfRule type="cellIs" priority="2" dxfId="3" operator="greaterThan" stopIfTrue="1">
      <formula>0</formula>
    </cfRule>
  </conditionalFormatting>
  <printOptions/>
  <pageMargins left="0.15748031496062992" right="0.15748031496062992" top="0.11811023622047245" bottom="0.2362204724409449" header="0.2362204724409449" footer="0.1968503937007874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aaa</dc:creator>
  <cp:keywords/>
  <dc:description/>
  <cp:lastModifiedBy>DINIC</cp:lastModifiedBy>
  <cp:lastPrinted>2020-01-15T09:23:45Z</cp:lastPrinted>
  <dcterms:created xsi:type="dcterms:W3CDTF">2010-06-18T07:05:19Z</dcterms:created>
  <dcterms:modified xsi:type="dcterms:W3CDTF">2020-01-15T09:23:47Z</dcterms:modified>
  <cp:category/>
  <cp:version/>
  <cp:contentType/>
  <cp:contentStatus/>
</cp:coreProperties>
</file>